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Rekapitulace" sheetId="1" r:id="rId1"/>
    <sheet name="Zakázka" sheetId="2" r:id="rId2"/>
  </sheets>
  <definedNames>
    <definedName name="euroCALC">'Zakázka'!$A$5:$I$97</definedName>
    <definedName name="_xlnm.Print_Titles" localSheetId="0">'Rekapitulace'!$3:$3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<sst xmlns="http://schemas.openxmlformats.org/spreadsheetml/2006/main" count="390" uniqueCount="138">
  <si>
    <t>Poř.</t>
  </si>
  <si>
    <t>Alter. kód</t>
  </si>
  <si>
    <t>Kód</t>
  </si>
  <si>
    <t>Typ</t>
  </si>
  <si>
    <t>Popis</t>
  </si>
  <si>
    <t>MJ</t>
  </si>
  <si>
    <t>Výměra celkem</t>
  </si>
  <si>
    <t>Jedn. cena</t>
  </si>
  <si>
    <t>Cena</t>
  </si>
  <si>
    <t>001: Zemní práce</t>
  </si>
  <si>
    <t>X120978</t>
  </si>
  <si>
    <t>H</t>
  </si>
  <si>
    <t>Poplatek za skládku suti a vybouraných hmot</t>
  </si>
  <si>
    <t>t</t>
  </si>
  <si>
    <t>113107122</t>
  </si>
  <si>
    <t>941Bp1020-010/00</t>
  </si>
  <si>
    <t>SP</t>
  </si>
  <si>
    <t>Odstranění podkladů nebo krytů z kameniva, v ploše jednotlivě do 200 m2 - z kameniva hrubého drceného, tloušťka vrstvy přes 100 do 200 mm</t>
  </si>
  <si>
    <t>m2</t>
  </si>
  <si>
    <t>113107141</t>
  </si>
  <si>
    <t>941Bs5010-002/00</t>
  </si>
  <si>
    <t>Odstranění podkladů nebo krytů živičných, v ploše jednotlivě do 200 m2 - tloušťka vrstvy do 50 mm</t>
  </si>
  <si>
    <t>115101201</t>
  </si>
  <si>
    <t>131Iw4020-002/00</t>
  </si>
  <si>
    <t>Čerpání vody - výška do 10 m, průměrný přítok do 500 l/min</t>
  </si>
  <si>
    <t>h</t>
  </si>
  <si>
    <t>115101301</t>
  </si>
  <si>
    <t>131Iw4040-002/00</t>
  </si>
  <si>
    <t>Pohotovost záložní čerpací soupravy - výška do 10 m, průměrný přítok do 500 l/min</t>
  </si>
  <si>
    <t>den</t>
  </si>
  <si>
    <t>132201202</t>
  </si>
  <si>
    <t>123Cc0100-012/00</t>
  </si>
  <si>
    <t>Hloubení rýh šířky přes 600 do 2 000 mm - hornina 3, množství přes 100 do 1 000 m3</t>
  </si>
  <si>
    <t>m3</t>
  </si>
  <si>
    <t>132201209</t>
  </si>
  <si>
    <t>123Cc0110-002/00</t>
  </si>
  <si>
    <t>Příplatek k cenám hloubení rýh šířky přes 600 do 2 000 mm za lepivost horniny - hornina 3</t>
  </si>
  <si>
    <t>151201102</t>
  </si>
  <si>
    <t>125Hh2010-010/00</t>
  </si>
  <si>
    <t>Zřízení pažení a rozepření stěn rýh pro podzemní vedení - pažení zátažné, hloubka do 4 m</t>
  </si>
  <si>
    <t>151201112</t>
  </si>
  <si>
    <t>125Hh2020-010/00</t>
  </si>
  <si>
    <t>Odstranění pažení a rozepření stěn rýh pro podzemní vedení - pažení zátažné, hloubka do 4 m</t>
  </si>
  <si>
    <t>162701102</t>
  </si>
  <si>
    <t>126Ac0040-024/00</t>
  </si>
  <si>
    <t>Vodorovné přemístění výkopku po suchu - hornina 1 až 4, přes 6 000 do 7000 m</t>
  </si>
  <si>
    <t>171201201</t>
  </si>
  <si>
    <t>127Cc0040-002/00</t>
  </si>
  <si>
    <t>Uložení sypaniny - na skládku - včetně poplatku</t>
  </si>
  <si>
    <t>174101101</t>
  </si>
  <si>
    <t>127Cc0050-002/00</t>
  </si>
  <si>
    <t>Zásyp sypaninou - jáma, šachta, rýha nebo kolem objektů v těchto vykopávkách, se zhutněním</t>
  </si>
  <si>
    <t>175101101</t>
  </si>
  <si>
    <t>127Cc0070-002/00</t>
  </si>
  <si>
    <t>Obsyp potrubí</t>
  </si>
  <si>
    <t>58344155</t>
  </si>
  <si>
    <t>000Cp1042</t>
  </si>
  <si>
    <t>Štěrkodrť, frakce 0-22 mm, tř. B - pro obsyp</t>
  </si>
  <si>
    <t>979083513</t>
  </si>
  <si>
    <t>941Bz0010-002/00</t>
  </si>
  <si>
    <t>Vodorovné přemístění suti a vybouraných hmot po suchu - do 1000 m</t>
  </si>
  <si>
    <t>979083519</t>
  </si>
  <si>
    <t>941Bz0020-002/00</t>
  </si>
  <si>
    <t>Příplatek k ceně vodorovného přemístění suti a vybouraných hmot po suchu - za každých dalších i započatých 1000 m přes 1000 m</t>
  </si>
  <si>
    <t>002: Základy</t>
  </si>
  <si>
    <t>212752112</t>
  </si>
  <si>
    <t>952Ig2010-004/00</t>
  </si>
  <si>
    <t>Trativody z drenážních trubek se zřízením štěrkopískového lože vč. obsypu, v otevřeném výkopu - DN 80 nebo 100</t>
  </si>
  <si>
    <t>m</t>
  </si>
  <si>
    <t>004: Vodorovné konstrukce</t>
  </si>
  <si>
    <t>954Gf2260-006</t>
  </si>
  <si>
    <t>Prstenec vyrovnávací kanalizační BTK Plus - TBW Q 80/625, DN 625, výška 80 mm</t>
  </si>
  <si>
    <t>kus</t>
  </si>
  <si>
    <t>954Gf2260-008</t>
  </si>
  <si>
    <t>Prstenec vyrovnávací kanalizační BTK Plus - TBW Q 100/625, DN 625, výška 100 mm</t>
  </si>
  <si>
    <t>954Gf2260-004</t>
  </si>
  <si>
    <t>Prstenec vyrovnávací kanalizační BTK Plus - TBW Q 60/625, DN 625, výška 60 mm</t>
  </si>
  <si>
    <t>451573111</t>
  </si>
  <si>
    <t>952Cp1010-006/00</t>
  </si>
  <si>
    <t>Lože pod potrubí, stoky a drobné objekty v otevřeném výkopu - písek a štěrkopísek do 63 mm</t>
  </si>
  <si>
    <t>452112111</t>
  </si>
  <si>
    <t>952Gf2010-010/00</t>
  </si>
  <si>
    <t>Osazení betonových dílců - prstence nebo rámy pod poklopy a mříže, výška do 100 mm</t>
  </si>
  <si>
    <t>005: Komunikace</t>
  </si>
  <si>
    <t>564871111</t>
  </si>
  <si>
    <t>941Cp1070-046/00</t>
  </si>
  <si>
    <t>008: Trubní vedení</t>
  </si>
  <si>
    <t>954Gf2226-002</t>
  </si>
  <si>
    <t>Kónus šachty kanalizační Prefa Brno - TBR-Q 100-63/58 PS, DN 1000, výška 625 mm, stupadla ocelová s PE povlakem</t>
  </si>
  <si>
    <t>954Gf2224-014</t>
  </si>
  <si>
    <t>Skruž šachty kanalizační Prefa Brno - TBS-Q 100/100, DN 1000, výška 1000 mm, stupadla ocelová s PE povlakem</t>
  </si>
  <si>
    <t>954Zt4119-002</t>
  </si>
  <si>
    <t>Těsnění šachtové Betonika - D 1000 mm - D+M</t>
  </si>
  <si>
    <t>954Gf2222-002</t>
  </si>
  <si>
    <t>Dno šachty kanalizační Prefa Brno - TBZ-Q V15, 20, 25, 30, 40 průměr 1000 mm, výška 600 mm</t>
  </si>
  <si>
    <t>954Gf2224-012</t>
  </si>
  <si>
    <t>Skruž šachty kanalizační Prefa Brno - TBS-Q 100/50 PS, DN 1000, výška 500 mm, stupadla ocelová s PE povlakem</t>
  </si>
  <si>
    <t>954Xh1232-004</t>
  </si>
  <si>
    <t>Poklop kanalizační šachty BTK Plus - D 400 BEGU - B1, s odvětráním, průměr 625 mm, výška 160 mm, zatížení 400 kN</t>
  </si>
  <si>
    <t>954In6122-006</t>
  </si>
  <si>
    <t>Potrubí žebrované kanalizační z PP - DN 300, délka 6 m</t>
  </si>
  <si>
    <t>954In6074-012</t>
  </si>
  <si>
    <t>Odbočka 45° z PP kanalizační  Ultra-Rib UREA - UR2 × UR2, DN 300/150</t>
  </si>
  <si>
    <t>954In6074-014</t>
  </si>
  <si>
    <t>Odbočka 45° z PP kanalizační  Ultra-Rib UREA - UR2 × UR2, DN 300/300</t>
  </si>
  <si>
    <t>X121227</t>
  </si>
  <si>
    <t>Redukce z UR2/UR2  - 300/200</t>
  </si>
  <si>
    <t>871373121</t>
  </si>
  <si>
    <t>954In6010-006/00</t>
  </si>
  <si>
    <t>Montáž potrubí z kanalizačních trub z PP v otevřeném výkopu ve sklonu do 20 % - těsnění gumový kroužek, DN 300</t>
  </si>
  <si>
    <t>877373121</t>
  </si>
  <si>
    <t>954In6020-004/00</t>
  </si>
  <si>
    <t>Montáž tvarovek na potrubí z kanalizačních trub z PP v otevřeném výkopu</t>
  </si>
  <si>
    <t>894401211</t>
  </si>
  <si>
    <t>954Gf2010-004/00</t>
  </si>
  <si>
    <t>Osazení betonových dílců pro šachty - skruže rovné - a dna</t>
  </si>
  <si>
    <t>894402111</t>
  </si>
  <si>
    <t>954Gf2010-006/00</t>
  </si>
  <si>
    <t>Osazení betonových dílců pro šachty - skruže přechodové</t>
  </si>
  <si>
    <t>899102111</t>
  </si>
  <si>
    <t>954Xh0010-004/00</t>
  </si>
  <si>
    <t>Osazení poklopů litinových a ocelových, včetně rámů - hmotnost přes 50 do 100 kg</t>
  </si>
  <si>
    <t>099: Přesun hmot HSV</t>
  </si>
  <si>
    <t>998276101</t>
  </si>
  <si>
    <t>952Az0050-002/00</t>
  </si>
  <si>
    <t>Přesun hmot pro trubní vedení z trub z plastických hmot nebo sklolaminátových - v otevřeném výkopu</t>
  </si>
  <si>
    <t>151201101</t>
  </si>
  <si>
    <t>125Hh2010-008/00</t>
  </si>
  <si>
    <t>Zřízení pažení a rozepření stěn rýh pro podzemní vedení - pažení zátažné, hloubka do 2 m</t>
  </si>
  <si>
    <t>151201111</t>
  </si>
  <si>
    <t>125Hh2020-008/00</t>
  </si>
  <si>
    <t>Odstranění pažení a rozepření stěn rýh pro podzemní vedení - pažení zátažné, hloubka do 2 m</t>
  </si>
  <si>
    <t>954Gf2224-004</t>
  </si>
  <si>
    <t>Skruž šachty kanalizační Prefa Brno - TBS-Q 100/25 , DN 1000, výška 250 mm, stupadla ocel. s PE povlakem</t>
  </si>
  <si>
    <t>SO_05: Stoka A4</t>
  </si>
  <si>
    <t>SO_06: Stoka A6</t>
  </si>
  <si>
    <t>Celkem (bez DPH)</t>
  </si>
  <si>
    <t>Podklad ze štěrkodrti - tloušťka po zhutnění 400 mm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</si>
</sst>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#,##0.00\ _K_č"/>
  </numFmts>
  <fonts count="44">
    <font>
      <sz val="10"/>
      <name val="Arial"/>
      <family val="0"/>
    </font>
    <font>
      <sz val="10"/>
      <color indexed="53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5" fontId="6" fillId="0" borderId="0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5" fontId="7" fillId="0" borderId="0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 vertical="top" wrapText="1"/>
    </xf>
    <xf numFmtId="165" fontId="5" fillId="0" borderId="11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Alignment="1">
      <alignment/>
    </xf>
    <xf numFmtId="8" fontId="6" fillId="0" borderId="12" xfId="0" applyNumberFormat="1" applyFont="1" applyBorder="1" applyAlignment="1">
      <alignment/>
    </xf>
    <xf numFmtId="169" fontId="4" fillId="0" borderId="0" xfId="0" applyNumberFormat="1" applyFont="1" applyAlignment="1">
      <alignment horizontal="right"/>
    </xf>
    <xf numFmtId="169" fontId="6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9" fontId="3" fillId="0" borderId="11" xfId="0" applyNumberFormat="1" applyFont="1" applyBorder="1" applyAlignment="1">
      <alignment horizontal="right" vertical="top"/>
    </xf>
    <xf numFmtId="8" fontId="4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9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E9" sqref="E9"/>
    </sheetView>
  </sheetViews>
  <sheetFormatPr defaultColWidth="9.140625" defaultRowHeight="12.75" outlineLevelRow="1"/>
  <cols>
    <col min="1" max="1" width="5.7109375" style="0" hidden="1" customWidth="1"/>
    <col min="2" max="2" width="10.00390625" style="0" hidden="1" customWidth="1"/>
    <col min="3" max="3" width="16.57421875" style="0" customWidth="1"/>
    <col min="4" max="4" width="80.7109375" style="0" customWidth="1"/>
    <col min="5" max="5" width="22.421875" style="0" customWidth="1"/>
  </cols>
  <sheetData>
    <row r="1" spans="1:6" ht="21" customHeight="1">
      <c r="A1" s="16">
        <f>IF(Zakázka!$A$1=0,"",Zakázka!$A$1)</f>
      </c>
      <c r="B1" s="17">
        <f>IF(Zakázka!$B$1=0,"",Zakázka!$B$1)</f>
      </c>
      <c r="C1" s="17">
        <f>IF(Zakázka!$C$1=0,"",Zakázka!$C$1)</f>
      </c>
      <c r="D1" s="17">
        <f>IF(Zakázka!$E$1=0,"",Zakázka!$E$1)</f>
      </c>
      <c r="E1" s="20">
        <f>IF(Zakázka!$I$1=0,"",Zakázka!$I$1)</f>
      </c>
      <c r="F1" s="1"/>
    </row>
    <row r="2" spans="1:6" ht="21" customHeight="1">
      <c r="A2" s="16">
        <f>IF(Zakázka!$A$2=0,"",Zakázka!$A$2)</f>
      </c>
      <c r="B2" s="17">
        <f>IF(Zakázka!$B$2=0,"",Zakázka!$B$2)</f>
      </c>
      <c r="C2" s="17">
        <f>IF(Zakázka!$C$2=0,"",Zakázka!$C$2)</f>
      </c>
      <c r="D2" s="17">
        <f>IF(Zakázka!$E$2=0,"",Zakázka!$E$2)</f>
      </c>
      <c r="E2" s="20">
        <f>IF(Zakázka!$I$2=0,"",Zakázka!$I$2)</f>
      </c>
      <c r="F2" s="1"/>
    </row>
    <row r="3" spans="1:6" ht="13.5" thickBot="1">
      <c r="A3" s="13" t="str">
        <f>IF(Zakázka!$A$3=0,"",Zakázka!$A$3)</f>
        <v>Poř.</v>
      </c>
      <c r="B3" s="14" t="str">
        <f>IF(Zakázka!$B$3=0,"",Zakázka!$B$3)</f>
        <v>Alter. kód</v>
      </c>
      <c r="C3" s="14" t="str">
        <f>IF(Zakázka!$C$3=0,"",Zakázka!$C$3)</f>
        <v>Kód</v>
      </c>
      <c r="D3" s="14" t="str">
        <f>IF(Zakázka!$E$3=0,"",Zakázka!$E$3)</f>
        <v>Popis</v>
      </c>
      <c r="E3" s="13" t="str">
        <f>IF(Zakázka!$I$3=0,"",Zakázka!$I$3)</f>
        <v>Cena</v>
      </c>
      <c r="F3" s="2"/>
    </row>
    <row r="4" spans="1:6" ht="21" customHeight="1">
      <c r="A4" s="16">
        <f>IF(Zakázka!$A$5=0,"",Zakázka!$A$5)</f>
      </c>
      <c r="B4" s="17">
        <f>IF(Zakázka!$B$5=0,"",Zakázka!$B$5)</f>
      </c>
      <c r="C4" s="17">
        <f>IF(Zakázka!$C$5=0,"",Zakázka!$C$5)</f>
      </c>
      <c r="D4" s="17" t="str">
        <f>IF(Zakázka!$E$5=0,"",Zakázka!$E$5)</f>
        <v>SO_05: Stoka A4</v>
      </c>
      <c r="E4" s="32">
        <f>Zakázka!I5</f>
        <v>0</v>
      </c>
      <c r="F4" s="1"/>
    </row>
    <row r="5" spans="1:6" ht="20.25" customHeight="1" outlineLevel="1">
      <c r="A5" s="21">
        <f>IF(Zakázka!$A$6=0,"",Zakázka!$A$6)</f>
      </c>
      <c r="B5" s="22">
        <f>IF(Zakázka!$B$6=0,"",Zakázka!$B$6)</f>
      </c>
      <c r="C5" s="22">
        <f>IF(Zakázka!$C$6=0,"",Zakázka!$C$6)</f>
      </c>
      <c r="D5" s="22" t="str">
        <f>IF(Zakázka!$E$6=0,"",Zakázka!$E$6)</f>
        <v>001: Zemní práce</v>
      </c>
      <c r="E5" s="38">
        <f>Zakázka!I6</f>
        <v>0</v>
      </c>
      <c r="F5" s="1"/>
    </row>
    <row r="6" spans="1:6" ht="20.25" customHeight="1" outlineLevel="1">
      <c r="A6" s="21">
        <f>IF(Zakázka!$A$23=0,"",Zakázka!$A$23)</f>
      </c>
      <c r="B6" s="22">
        <f>IF(Zakázka!$B$23=0,"",Zakázka!$B$23)</f>
      </c>
      <c r="C6" s="22">
        <f>IF(Zakázka!$C$23=0,"",Zakázka!$C$23)</f>
      </c>
      <c r="D6" s="22" t="str">
        <f>IF(Zakázka!$E$23=0,"",Zakázka!$E$23)</f>
        <v>002: Základy</v>
      </c>
      <c r="E6" s="38">
        <f>Zakázka!I23</f>
        <v>0</v>
      </c>
      <c r="F6" s="1"/>
    </row>
    <row r="7" spans="1:6" ht="20.25" customHeight="1" outlineLevel="1">
      <c r="A7" s="21">
        <f>IF(Zakázka!$A$25=0,"",Zakázka!$A$25)</f>
      </c>
      <c r="B7" s="22">
        <f>IF(Zakázka!$B$25=0,"",Zakázka!$B$25)</f>
      </c>
      <c r="C7" s="22">
        <f>IF(Zakázka!$C$25=0,"",Zakázka!$C$25)</f>
      </c>
      <c r="D7" s="22" t="str">
        <f>IF(Zakázka!$E$25=0,"",Zakázka!$E$25)</f>
        <v>004: Vodorovné konstrukce</v>
      </c>
      <c r="E7" s="38">
        <f>Zakázka!I25</f>
        <v>0</v>
      </c>
      <c r="F7" s="1"/>
    </row>
    <row r="8" spans="1:6" ht="20.25" customHeight="1" outlineLevel="1">
      <c r="A8" s="21">
        <f>IF(Zakázka!$A$31=0,"",Zakázka!$A$31)</f>
      </c>
      <c r="B8" s="22">
        <f>IF(Zakázka!$B$31=0,"",Zakázka!$B$31)</f>
      </c>
      <c r="C8" s="22">
        <f>IF(Zakázka!$C$31=0,"",Zakázka!$C$31)</f>
      </c>
      <c r="D8" s="22" t="str">
        <f>IF(Zakázka!$E$31=0,"",Zakázka!$E$31)</f>
        <v>005: Komunikace</v>
      </c>
      <c r="E8" s="38">
        <f>Zakázka!I31</f>
        <v>0</v>
      </c>
      <c r="F8" s="1"/>
    </row>
    <row r="9" spans="1:6" ht="20.25" customHeight="1" outlineLevel="1">
      <c r="A9" s="21">
        <f>IF(Zakázka!$A$33=0,"",Zakázka!$A$33)</f>
      </c>
      <c r="B9" s="22">
        <f>IF(Zakázka!$B$33=0,"",Zakázka!$B$33)</f>
      </c>
      <c r="C9" s="22">
        <f>IF(Zakázka!$C$33=0,"",Zakázka!$C$33)</f>
      </c>
      <c r="D9" s="22" t="str">
        <f>IF(Zakázka!$E$33=0,"",Zakázka!$E$33)</f>
        <v>008: Trubní vedení</v>
      </c>
      <c r="E9" s="38">
        <f>Zakázka!I33</f>
        <v>0</v>
      </c>
      <c r="F9" s="1"/>
    </row>
    <row r="10" spans="1:6" ht="20.25" customHeight="1" outlineLevel="1">
      <c r="A10" s="21">
        <f>IF(Zakázka!$A$50=0,"",Zakázka!$A$50)</f>
      </c>
      <c r="B10" s="22">
        <f>IF(Zakázka!$B$50=0,"",Zakázka!$B$50)</f>
      </c>
      <c r="C10" s="22">
        <f>IF(Zakázka!$C$50=0,"",Zakázka!$C$50)</f>
      </c>
      <c r="D10" s="22" t="str">
        <f>IF(Zakázka!$E$50=0,"",Zakázka!$E$50)</f>
        <v>099: Přesun hmot HSV</v>
      </c>
      <c r="E10" s="38">
        <f>Zakázka!I50</f>
        <v>0</v>
      </c>
      <c r="F10" s="1"/>
    </row>
    <row r="11" spans="1:6" ht="21" customHeight="1">
      <c r="A11" s="16">
        <f>IF(Zakázka!$A$52=0,"",Zakázka!$A$52)</f>
      </c>
      <c r="B11" s="17">
        <f>IF(Zakázka!$B$52=0,"",Zakázka!$B$52)</f>
      </c>
      <c r="C11" s="17">
        <f>IF(Zakázka!$C$52=0,"",Zakázka!$C$52)</f>
      </c>
      <c r="D11" s="17" t="str">
        <f>IF(Zakázka!$E$52=0,"",Zakázka!$E$52)</f>
        <v>SO_06: Stoka A6</v>
      </c>
      <c r="E11" s="32">
        <f>Zakázka!I52</f>
        <v>0</v>
      </c>
      <c r="F11" s="1"/>
    </row>
    <row r="12" spans="1:6" ht="20.25" customHeight="1" outlineLevel="1">
      <c r="A12" s="21">
        <f>IF(Zakázka!$A$53=0,"",Zakázka!$A$53)</f>
      </c>
      <c r="B12" s="22">
        <f>IF(Zakázka!$B$53=0,"",Zakázka!$B$53)</f>
      </c>
      <c r="C12" s="22">
        <f>IF(Zakázka!$C$53=0,"",Zakázka!$C$53)</f>
      </c>
      <c r="D12" s="22" t="str">
        <f>IF(Zakázka!$E$53=0,"",Zakázka!$E$53)</f>
        <v>001: Zemní práce</v>
      </c>
      <c r="E12" s="38">
        <f>Zakázka!I53</f>
        <v>0</v>
      </c>
      <c r="F12" s="1"/>
    </row>
    <row r="13" spans="1:6" ht="20.25" customHeight="1" outlineLevel="1">
      <c r="A13" s="21">
        <f>IF(Zakázka!$A$70=0,"",Zakázka!$A$70)</f>
      </c>
      <c r="B13" s="22">
        <f>IF(Zakázka!$B$70=0,"",Zakázka!$B$70)</f>
      </c>
      <c r="C13" s="22">
        <f>IF(Zakázka!$C$70=0,"",Zakázka!$C$70)</f>
      </c>
      <c r="D13" s="22" t="str">
        <f>IF(Zakázka!$E$70=0,"",Zakázka!$E$70)</f>
        <v>002: Základy</v>
      </c>
      <c r="E13" s="38">
        <f>Zakázka!I70</f>
        <v>0</v>
      </c>
      <c r="F13" s="1"/>
    </row>
    <row r="14" spans="1:6" ht="20.25" customHeight="1" outlineLevel="1">
      <c r="A14" s="21">
        <f>IF(Zakázka!$A$72=0,"",Zakázka!$A$72)</f>
      </c>
      <c r="B14" s="22">
        <f>IF(Zakázka!$B$72=0,"",Zakázka!$B$72)</f>
      </c>
      <c r="C14" s="22">
        <f>IF(Zakázka!$C$72=0,"",Zakázka!$C$72)</f>
      </c>
      <c r="D14" s="22" t="str">
        <f>IF(Zakázka!$E$72=0,"",Zakázka!$E$72)</f>
        <v>004: Vodorovné konstrukce</v>
      </c>
      <c r="E14" s="38">
        <f>Zakázka!I72</f>
        <v>0</v>
      </c>
      <c r="F14" s="1"/>
    </row>
    <row r="15" spans="1:6" ht="20.25" customHeight="1" outlineLevel="1">
      <c r="A15" s="21">
        <f>IF(Zakázka!$A$78=0,"",Zakázka!$A$78)</f>
      </c>
      <c r="B15" s="22">
        <f>IF(Zakázka!$B$78=0,"",Zakázka!$B$78)</f>
      </c>
      <c r="C15" s="22">
        <f>IF(Zakázka!$C$78=0,"",Zakázka!$C$78)</f>
      </c>
      <c r="D15" s="22" t="str">
        <f>IF(Zakázka!$E$78=0,"",Zakázka!$E$78)</f>
        <v>005: Komunikace</v>
      </c>
      <c r="E15" s="38">
        <f>Zakázka!I78</f>
        <v>0</v>
      </c>
      <c r="F15" s="1"/>
    </row>
    <row r="16" spans="1:6" ht="20.25" customHeight="1" outlineLevel="1">
      <c r="A16" s="21">
        <f>IF(Zakázka!$A$80=0,"",Zakázka!$A$80)</f>
      </c>
      <c r="B16" s="22">
        <f>IF(Zakázka!$B$80=0,"",Zakázka!$B$80)</f>
      </c>
      <c r="C16" s="22">
        <f>IF(Zakázka!$C$80=0,"",Zakázka!$C$80)</f>
      </c>
      <c r="D16" s="22" t="str">
        <f>IF(Zakázka!$E$80=0,"",Zakázka!$E$80)</f>
        <v>008: Trubní vedení</v>
      </c>
      <c r="E16" s="38">
        <f>Zakázka!I80</f>
        <v>0</v>
      </c>
      <c r="F16" s="1"/>
    </row>
    <row r="17" spans="1:6" ht="20.25" customHeight="1" outlineLevel="1" thickBot="1">
      <c r="A17" s="21">
        <f>IF(Zakázka!$A$96=0,"",Zakázka!$A$96)</f>
      </c>
      <c r="B17" s="22">
        <f>IF(Zakázka!$B$96=0,"",Zakázka!$B$96)</f>
      </c>
      <c r="C17" s="22">
        <f>IF(Zakázka!$C$96=0,"",Zakázka!$C$96)</f>
      </c>
      <c r="D17" s="22" t="str">
        <f>IF(Zakázka!$E$96=0,"",Zakázka!$E$96)</f>
        <v>099: Přesun hmot HSV</v>
      </c>
      <c r="E17" s="38">
        <f>Zakázka!I96</f>
        <v>0</v>
      </c>
      <c r="F17" s="1"/>
    </row>
    <row r="18" spans="1:5" s="31" customFormat="1" ht="21" customHeight="1">
      <c r="A18" s="30"/>
      <c r="B18" s="30"/>
      <c r="C18" s="30"/>
      <c r="D18" s="30" t="s">
        <v>136</v>
      </c>
      <c r="E18" s="33">
        <f>E11+E4</f>
        <v>0</v>
      </c>
    </row>
    <row r="19" ht="12.75">
      <c r="E19" s="29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7"/>
  <sheetViews>
    <sheetView tabSelected="1" zoomScalePageLayoutView="0" workbookViewId="0" topLeftCell="A1">
      <pane ySplit="3" topLeftCell="A5" activePane="bottomLeft" state="frozen"/>
      <selection pane="topLeft" activeCell="A1" sqref="A1"/>
      <selection pane="bottomLeft" activeCell="A119" sqref="A119"/>
    </sheetView>
  </sheetViews>
  <sheetFormatPr defaultColWidth="9.140625" defaultRowHeight="12.75" outlineLevelRow="2"/>
  <cols>
    <col min="1" max="1" width="5.8515625" style="3" bestFit="1" customWidth="1"/>
    <col min="2" max="2" width="10.00390625" style="5" bestFit="1" customWidth="1"/>
    <col min="3" max="3" width="16.57421875" style="5" hidden="1" customWidth="1"/>
    <col min="4" max="4" width="3.8515625" style="7" hidden="1" customWidth="1"/>
    <col min="5" max="5" width="80.7109375" style="8" customWidth="1"/>
    <col min="6" max="6" width="4.00390625" style="7" bestFit="1" customWidth="1"/>
    <col min="7" max="7" width="14.00390625" style="10" bestFit="1" customWidth="1"/>
    <col min="8" max="8" width="10.421875" style="11" bestFit="1" customWidth="1"/>
    <col min="9" max="9" width="19.00390625" style="12" customWidth="1"/>
  </cols>
  <sheetData>
    <row r="1" spans="1:9" ht="21" customHeight="1">
      <c r="A1" s="16"/>
      <c r="B1" s="17"/>
      <c r="C1" s="17"/>
      <c r="D1" s="17"/>
      <c r="E1" s="17"/>
      <c r="F1" s="17"/>
      <c r="G1" s="18"/>
      <c r="H1" s="19"/>
      <c r="I1" s="20"/>
    </row>
    <row r="2" spans="1:9" ht="21" customHeight="1">
      <c r="A2" s="16"/>
      <c r="B2" s="17"/>
      <c r="C2" s="17"/>
      <c r="D2" s="17"/>
      <c r="E2" s="17"/>
      <c r="F2" s="17"/>
      <c r="G2" s="18"/>
      <c r="H2" s="19"/>
      <c r="I2" s="20"/>
    </row>
    <row r="3" spans="1:9" ht="13.5" thickBo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3" t="s">
        <v>6</v>
      </c>
      <c r="H3" s="13" t="s">
        <v>7</v>
      </c>
      <c r="I3" s="13" t="s">
        <v>8</v>
      </c>
    </row>
    <row r="4" spans="1:9" ht="12" customHeight="1">
      <c r="A4" s="4"/>
      <c r="B4" s="6"/>
      <c r="C4" s="6"/>
      <c r="D4" s="6"/>
      <c r="E4" s="6"/>
      <c r="F4" s="9"/>
      <c r="G4" s="4"/>
      <c r="H4" s="34"/>
      <c r="I4" s="34"/>
    </row>
    <row r="5" spans="1:9" ht="21" customHeight="1">
      <c r="A5" s="16"/>
      <c r="B5" s="17"/>
      <c r="C5" s="17"/>
      <c r="D5" s="17"/>
      <c r="E5" s="17" t="s">
        <v>134</v>
      </c>
      <c r="F5" s="17"/>
      <c r="G5" s="18"/>
      <c r="H5" s="35"/>
      <c r="I5" s="35">
        <f>I6+I23+I25+I31+I33+I50</f>
        <v>0</v>
      </c>
    </row>
    <row r="6" spans="1:9" ht="20.25" customHeight="1" outlineLevel="1" collapsed="1">
      <c r="A6" s="21"/>
      <c r="B6" s="22"/>
      <c r="C6" s="22"/>
      <c r="D6" s="22"/>
      <c r="E6" s="22" t="s">
        <v>9</v>
      </c>
      <c r="F6" s="22"/>
      <c r="G6" s="23"/>
      <c r="H6" s="36"/>
      <c r="I6" s="36">
        <f>SUM(I7:I22)</f>
        <v>0</v>
      </c>
    </row>
    <row r="7" spans="1:9" ht="12.75" hidden="1" outlineLevel="2">
      <c r="A7" s="24">
        <v>188</v>
      </c>
      <c r="B7" s="25"/>
      <c r="C7" s="25" t="s">
        <v>10</v>
      </c>
      <c r="D7" s="26" t="s">
        <v>11</v>
      </c>
      <c r="E7" s="27" t="s">
        <v>12</v>
      </c>
      <c r="F7" s="26" t="s">
        <v>13</v>
      </c>
      <c r="G7" s="28">
        <v>41.321</v>
      </c>
      <c r="H7" s="37"/>
      <c r="I7" s="37">
        <f>H7*G7</f>
        <v>0</v>
      </c>
    </row>
    <row r="8" spans="1:9" ht="25.5" hidden="1" outlineLevel="2">
      <c r="A8" s="24">
        <v>189</v>
      </c>
      <c r="B8" s="25" t="s">
        <v>14</v>
      </c>
      <c r="C8" s="25" t="s">
        <v>15</v>
      </c>
      <c r="D8" s="26" t="s">
        <v>16</v>
      </c>
      <c r="E8" s="27" t="s">
        <v>17</v>
      </c>
      <c r="F8" s="26" t="s">
        <v>18</v>
      </c>
      <c r="G8" s="28">
        <v>93.51</v>
      </c>
      <c r="H8" s="37"/>
      <c r="I8" s="37">
        <f aca="true" t="shared" si="0" ref="I8:I22">H8*G8</f>
        <v>0</v>
      </c>
    </row>
    <row r="9" spans="1:9" ht="25.5" hidden="1" outlineLevel="2">
      <c r="A9" s="24">
        <v>190</v>
      </c>
      <c r="B9" s="25" t="s">
        <v>19</v>
      </c>
      <c r="C9" s="25" t="s">
        <v>20</v>
      </c>
      <c r="D9" s="26" t="s">
        <v>16</v>
      </c>
      <c r="E9" s="27" t="s">
        <v>21</v>
      </c>
      <c r="F9" s="26" t="s">
        <v>18</v>
      </c>
      <c r="G9" s="28">
        <v>197.41</v>
      </c>
      <c r="H9" s="37"/>
      <c r="I9" s="37">
        <f t="shared" si="0"/>
        <v>0</v>
      </c>
    </row>
    <row r="10" spans="1:9" ht="12.75" hidden="1" outlineLevel="2">
      <c r="A10" s="24">
        <v>191</v>
      </c>
      <c r="B10" s="25" t="s">
        <v>22</v>
      </c>
      <c r="C10" s="25" t="s">
        <v>23</v>
      </c>
      <c r="D10" s="26" t="s">
        <v>16</v>
      </c>
      <c r="E10" s="27" t="s">
        <v>24</v>
      </c>
      <c r="F10" s="26" t="s">
        <v>25</v>
      </c>
      <c r="G10" s="28">
        <v>50</v>
      </c>
      <c r="H10" s="37"/>
      <c r="I10" s="37">
        <f t="shared" si="0"/>
        <v>0</v>
      </c>
    </row>
    <row r="11" spans="1:9" ht="12.75" hidden="1" outlineLevel="2">
      <c r="A11" s="24">
        <v>192</v>
      </c>
      <c r="B11" s="25" t="s">
        <v>26</v>
      </c>
      <c r="C11" s="25" t="s">
        <v>27</v>
      </c>
      <c r="D11" s="26" t="s">
        <v>16</v>
      </c>
      <c r="E11" s="27" t="s">
        <v>28</v>
      </c>
      <c r="F11" s="26" t="s">
        <v>29</v>
      </c>
      <c r="G11" s="28">
        <v>5</v>
      </c>
      <c r="H11" s="37"/>
      <c r="I11" s="37">
        <f t="shared" si="0"/>
        <v>0</v>
      </c>
    </row>
    <row r="12" spans="1:9" ht="12.75" hidden="1" outlineLevel="2">
      <c r="A12" s="24">
        <v>193</v>
      </c>
      <c r="B12" s="25" t="s">
        <v>30</v>
      </c>
      <c r="C12" s="25" t="s">
        <v>31</v>
      </c>
      <c r="D12" s="26" t="s">
        <v>16</v>
      </c>
      <c r="E12" s="27" t="s">
        <v>32</v>
      </c>
      <c r="F12" s="26" t="s">
        <v>33</v>
      </c>
      <c r="G12" s="28">
        <v>173.947</v>
      </c>
      <c r="H12" s="37"/>
      <c r="I12" s="37">
        <f t="shared" si="0"/>
        <v>0</v>
      </c>
    </row>
    <row r="13" spans="1:9" ht="12.75" hidden="1" outlineLevel="2">
      <c r="A13" s="24">
        <v>194</v>
      </c>
      <c r="B13" s="25" t="s">
        <v>34</v>
      </c>
      <c r="C13" s="25" t="s">
        <v>35</v>
      </c>
      <c r="D13" s="26" t="s">
        <v>16</v>
      </c>
      <c r="E13" s="27" t="s">
        <v>36</v>
      </c>
      <c r="F13" s="26" t="s">
        <v>33</v>
      </c>
      <c r="G13" s="28">
        <v>173.947</v>
      </c>
      <c r="H13" s="37"/>
      <c r="I13" s="37">
        <f t="shared" si="0"/>
        <v>0</v>
      </c>
    </row>
    <row r="14" spans="1:9" ht="12.75" hidden="1" outlineLevel="2">
      <c r="A14" s="24">
        <v>195</v>
      </c>
      <c r="B14" s="25" t="s">
        <v>126</v>
      </c>
      <c r="C14" s="25" t="s">
        <v>127</v>
      </c>
      <c r="D14" s="26" t="s">
        <v>16</v>
      </c>
      <c r="E14" s="27" t="s">
        <v>128</v>
      </c>
      <c r="F14" s="26" t="s">
        <v>18</v>
      </c>
      <c r="G14" s="28">
        <v>353.26</v>
      </c>
      <c r="H14" s="37"/>
      <c r="I14" s="37">
        <f t="shared" si="0"/>
        <v>0</v>
      </c>
    </row>
    <row r="15" spans="1:9" ht="25.5" hidden="1" outlineLevel="2">
      <c r="A15" s="24">
        <v>196</v>
      </c>
      <c r="B15" s="25" t="s">
        <v>129</v>
      </c>
      <c r="C15" s="25" t="s">
        <v>130</v>
      </c>
      <c r="D15" s="26" t="s">
        <v>16</v>
      </c>
      <c r="E15" s="27" t="s">
        <v>131</v>
      </c>
      <c r="F15" s="26" t="s">
        <v>18</v>
      </c>
      <c r="G15" s="28">
        <v>353.26</v>
      </c>
      <c r="H15" s="37"/>
      <c r="I15" s="37">
        <f t="shared" si="0"/>
        <v>0</v>
      </c>
    </row>
    <row r="16" spans="1:9" ht="12.75" hidden="1" outlineLevel="2">
      <c r="A16" s="24">
        <v>197</v>
      </c>
      <c r="B16" s="25" t="s">
        <v>43</v>
      </c>
      <c r="C16" s="25" t="s">
        <v>44</v>
      </c>
      <c r="D16" s="26" t="s">
        <v>16</v>
      </c>
      <c r="E16" s="27" t="s">
        <v>45</v>
      </c>
      <c r="F16" s="26" t="s">
        <v>33</v>
      </c>
      <c r="G16" s="28">
        <v>70.133</v>
      </c>
      <c r="H16" s="37"/>
      <c r="I16" s="37">
        <f t="shared" si="0"/>
        <v>0</v>
      </c>
    </row>
    <row r="17" spans="1:9" ht="12.75" hidden="1" outlineLevel="2">
      <c r="A17" s="24">
        <v>198</v>
      </c>
      <c r="B17" s="25" t="s">
        <v>46</v>
      </c>
      <c r="C17" s="25" t="s">
        <v>47</v>
      </c>
      <c r="D17" s="26" t="s">
        <v>16</v>
      </c>
      <c r="E17" s="27" t="s">
        <v>48</v>
      </c>
      <c r="F17" s="26" t="s">
        <v>33</v>
      </c>
      <c r="G17" s="28">
        <v>70.133</v>
      </c>
      <c r="H17" s="37"/>
      <c r="I17" s="37">
        <f t="shared" si="0"/>
        <v>0</v>
      </c>
    </row>
    <row r="18" spans="1:9" ht="25.5" hidden="1" outlineLevel="2">
      <c r="A18" s="24">
        <v>199</v>
      </c>
      <c r="B18" s="25" t="s">
        <v>49</v>
      </c>
      <c r="C18" s="25" t="s">
        <v>50</v>
      </c>
      <c r="D18" s="26" t="s">
        <v>16</v>
      </c>
      <c r="E18" s="27" t="s">
        <v>51</v>
      </c>
      <c r="F18" s="26" t="s">
        <v>33</v>
      </c>
      <c r="G18" s="28">
        <v>43.9497</v>
      </c>
      <c r="H18" s="37"/>
      <c r="I18" s="37">
        <f t="shared" si="0"/>
        <v>0</v>
      </c>
    </row>
    <row r="19" spans="1:9" ht="12.75" hidden="1" outlineLevel="2">
      <c r="A19" s="24">
        <v>200</v>
      </c>
      <c r="B19" s="25" t="s">
        <v>52</v>
      </c>
      <c r="C19" s="25" t="s">
        <v>53</v>
      </c>
      <c r="D19" s="26" t="s">
        <v>16</v>
      </c>
      <c r="E19" s="27" t="s">
        <v>54</v>
      </c>
      <c r="F19" s="26" t="s">
        <v>33</v>
      </c>
      <c r="G19" s="28">
        <v>48.765465</v>
      </c>
      <c r="H19" s="37"/>
      <c r="I19" s="37">
        <f t="shared" si="0"/>
        <v>0</v>
      </c>
    </row>
    <row r="20" spans="1:9" ht="12.75" hidden="1" outlineLevel="2">
      <c r="A20" s="24">
        <v>201</v>
      </c>
      <c r="B20" s="25" t="s">
        <v>55</v>
      </c>
      <c r="C20" s="25" t="s">
        <v>56</v>
      </c>
      <c r="D20" s="26" t="s">
        <v>11</v>
      </c>
      <c r="E20" s="27" t="s">
        <v>57</v>
      </c>
      <c r="F20" s="26" t="s">
        <v>13</v>
      </c>
      <c r="G20" s="28">
        <v>81.43755</v>
      </c>
      <c r="H20" s="37"/>
      <c r="I20" s="37">
        <f t="shared" si="0"/>
        <v>0</v>
      </c>
    </row>
    <row r="21" spans="1:9" ht="12.75" hidden="1" outlineLevel="2">
      <c r="A21" s="24">
        <v>202</v>
      </c>
      <c r="B21" s="25" t="s">
        <v>58</v>
      </c>
      <c r="C21" s="25" t="s">
        <v>59</v>
      </c>
      <c r="D21" s="26" t="s">
        <v>16</v>
      </c>
      <c r="E21" s="27" t="s">
        <v>60</v>
      </c>
      <c r="F21" s="26" t="s">
        <v>13</v>
      </c>
      <c r="G21" s="28">
        <v>41.32103</v>
      </c>
      <c r="H21" s="37"/>
      <c r="I21" s="37">
        <f t="shared" si="0"/>
        <v>0</v>
      </c>
    </row>
    <row r="22" spans="1:9" ht="25.5" hidden="1" outlineLevel="2">
      <c r="A22" s="24">
        <v>203</v>
      </c>
      <c r="B22" s="25" t="s">
        <v>61</v>
      </c>
      <c r="C22" s="25" t="s">
        <v>62</v>
      </c>
      <c r="D22" s="26" t="s">
        <v>16</v>
      </c>
      <c r="E22" s="27" t="s">
        <v>63</v>
      </c>
      <c r="F22" s="26" t="s">
        <v>13</v>
      </c>
      <c r="G22" s="28">
        <v>413.21</v>
      </c>
      <c r="H22" s="37"/>
      <c r="I22" s="37">
        <f t="shared" si="0"/>
        <v>0</v>
      </c>
    </row>
    <row r="23" spans="1:9" ht="20.25" customHeight="1" outlineLevel="1" collapsed="1">
      <c r="A23" s="21"/>
      <c r="B23" s="22"/>
      <c r="C23" s="22"/>
      <c r="D23" s="22"/>
      <c r="E23" s="22" t="s">
        <v>64</v>
      </c>
      <c r="F23" s="22"/>
      <c r="G23" s="23"/>
      <c r="H23" s="36"/>
      <c r="I23" s="36">
        <f>SUM(I24)</f>
        <v>0</v>
      </c>
    </row>
    <row r="24" spans="1:9" ht="25.5" hidden="1" outlineLevel="2">
      <c r="A24" s="24">
        <v>204</v>
      </c>
      <c r="B24" s="25" t="s">
        <v>65</v>
      </c>
      <c r="C24" s="25" t="s">
        <v>66</v>
      </c>
      <c r="D24" s="26" t="s">
        <v>16</v>
      </c>
      <c r="E24" s="27" t="s">
        <v>67</v>
      </c>
      <c r="F24" s="26" t="s">
        <v>68</v>
      </c>
      <c r="G24" s="28">
        <v>103.9</v>
      </c>
      <c r="H24" s="37"/>
      <c r="I24" s="37">
        <f>H24*G24</f>
        <v>0</v>
      </c>
    </row>
    <row r="25" spans="1:9" ht="20.25" customHeight="1" outlineLevel="1" collapsed="1">
      <c r="A25" s="21"/>
      <c r="B25" s="22"/>
      <c r="C25" s="22"/>
      <c r="D25" s="22"/>
      <c r="E25" s="22" t="s">
        <v>69</v>
      </c>
      <c r="F25" s="22"/>
      <c r="G25" s="23"/>
      <c r="H25" s="36"/>
      <c r="I25" s="36">
        <f>SUM(I26:I30)</f>
        <v>0</v>
      </c>
    </row>
    <row r="26" spans="1:9" ht="12.75" hidden="1" outlineLevel="2">
      <c r="A26" s="24">
        <v>205</v>
      </c>
      <c r="B26" s="25"/>
      <c r="C26" s="25" t="s">
        <v>75</v>
      </c>
      <c r="D26" s="26" t="s">
        <v>11</v>
      </c>
      <c r="E26" s="27" t="s">
        <v>76</v>
      </c>
      <c r="F26" s="26" t="s">
        <v>72</v>
      </c>
      <c r="G26" s="28">
        <v>1</v>
      </c>
      <c r="H26" s="37"/>
      <c r="I26" s="37">
        <f>H26*G26</f>
        <v>0</v>
      </c>
    </row>
    <row r="27" spans="1:9" ht="12.75" hidden="1" outlineLevel="2">
      <c r="A27" s="24">
        <v>206</v>
      </c>
      <c r="B27" s="25"/>
      <c r="C27" s="25" t="s">
        <v>70</v>
      </c>
      <c r="D27" s="26" t="s">
        <v>11</v>
      </c>
      <c r="E27" s="27" t="s">
        <v>71</v>
      </c>
      <c r="F27" s="26" t="s">
        <v>72</v>
      </c>
      <c r="G27" s="28">
        <v>2</v>
      </c>
      <c r="H27" s="37"/>
      <c r="I27" s="37">
        <f>H27*G27</f>
        <v>0</v>
      </c>
    </row>
    <row r="28" spans="1:9" ht="12.75" hidden="1" outlineLevel="2">
      <c r="A28" s="24">
        <v>207</v>
      </c>
      <c r="B28" s="25"/>
      <c r="C28" s="25" t="s">
        <v>73</v>
      </c>
      <c r="D28" s="26" t="s">
        <v>11</v>
      </c>
      <c r="E28" s="27" t="s">
        <v>74</v>
      </c>
      <c r="F28" s="26" t="s">
        <v>72</v>
      </c>
      <c r="G28" s="28">
        <v>2</v>
      </c>
      <c r="H28" s="37"/>
      <c r="I28" s="37">
        <f>H28*G28</f>
        <v>0</v>
      </c>
    </row>
    <row r="29" spans="1:9" ht="12.75" hidden="1" outlineLevel="2">
      <c r="A29" s="24">
        <v>208</v>
      </c>
      <c r="B29" s="25" t="s">
        <v>77</v>
      </c>
      <c r="C29" s="25" t="s">
        <v>78</v>
      </c>
      <c r="D29" s="26" t="s">
        <v>16</v>
      </c>
      <c r="E29" s="27" t="s">
        <v>79</v>
      </c>
      <c r="F29" s="26" t="s">
        <v>33</v>
      </c>
      <c r="G29" s="28">
        <v>14.0265</v>
      </c>
      <c r="H29" s="37"/>
      <c r="I29" s="37">
        <f>H29*G29</f>
        <v>0</v>
      </c>
    </row>
    <row r="30" spans="1:9" ht="12.75" hidden="1" outlineLevel="2">
      <c r="A30" s="24">
        <v>209</v>
      </c>
      <c r="B30" s="25" t="s">
        <v>80</v>
      </c>
      <c r="C30" s="25" t="s">
        <v>81</v>
      </c>
      <c r="D30" s="26" t="s">
        <v>16</v>
      </c>
      <c r="E30" s="27" t="s">
        <v>82</v>
      </c>
      <c r="F30" s="26" t="s">
        <v>72</v>
      </c>
      <c r="G30" s="28">
        <v>5</v>
      </c>
      <c r="H30" s="37"/>
      <c r="I30" s="37">
        <f>H30*G30</f>
        <v>0</v>
      </c>
    </row>
    <row r="31" spans="1:9" ht="20.25" customHeight="1" outlineLevel="1" collapsed="1">
      <c r="A31" s="21"/>
      <c r="B31" s="22"/>
      <c r="C31" s="22"/>
      <c r="D31" s="22"/>
      <c r="E31" s="22" t="s">
        <v>83</v>
      </c>
      <c r="F31" s="22"/>
      <c r="G31" s="23"/>
      <c r="H31" s="36"/>
      <c r="I31" s="36">
        <f>SUM(I32:I32)</f>
        <v>0</v>
      </c>
    </row>
    <row r="32" spans="1:9" ht="12.75" hidden="1" outlineLevel="2">
      <c r="A32" s="24">
        <v>210</v>
      </c>
      <c r="B32" s="25" t="s">
        <v>84</v>
      </c>
      <c r="C32" s="25" t="s">
        <v>85</v>
      </c>
      <c r="D32" s="26" t="s">
        <v>16</v>
      </c>
      <c r="E32" s="27" t="s">
        <v>137</v>
      </c>
      <c r="F32" s="26" t="s">
        <v>18</v>
      </c>
      <c r="G32" s="28">
        <v>93.51</v>
      </c>
      <c r="H32" s="37"/>
      <c r="I32" s="37">
        <f>G32*H32</f>
        <v>0</v>
      </c>
    </row>
    <row r="33" spans="1:9" ht="20.25" customHeight="1" outlineLevel="1" collapsed="1">
      <c r="A33" s="21"/>
      <c r="B33" s="22"/>
      <c r="C33" s="22"/>
      <c r="D33" s="22"/>
      <c r="E33" s="22" t="s">
        <v>86</v>
      </c>
      <c r="F33" s="22"/>
      <c r="G33" s="23"/>
      <c r="H33" s="36"/>
      <c r="I33" s="36">
        <f>SUM(I34:I49)</f>
        <v>0</v>
      </c>
    </row>
    <row r="34" spans="1:9" ht="12.75" hidden="1" outlineLevel="2">
      <c r="A34" s="24">
        <v>218</v>
      </c>
      <c r="B34" s="25"/>
      <c r="C34" s="25" t="s">
        <v>91</v>
      </c>
      <c r="D34" s="26" t="s">
        <v>11</v>
      </c>
      <c r="E34" s="27" t="s">
        <v>92</v>
      </c>
      <c r="F34" s="26" t="s">
        <v>72</v>
      </c>
      <c r="G34" s="28">
        <v>8</v>
      </c>
      <c r="H34" s="37"/>
      <c r="I34" s="37">
        <f>G34*H34</f>
        <v>0</v>
      </c>
    </row>
    <row r="35" spans="1:9" ht="25.5" hidden="1" outlineLevel="2">
      <c r="A35" s="24">
        <v>219</v>
      </c>
      <c r="B35" s="25"/>
      <c r="C35" s="25" t="s">
        <v>89</v>
      </c>
      <c r="D35" s="26" t="s">
        <v>11</v>
      </c>
      <c r="E35" s="27" t="s">
        <v>90</v>
      </c>
      <c r="F35" s="26" t="s">
        <v>72</v>
      </c>
      <c r="G35" s="28">
        <v>2</v>
      </c>
      <c r="H35" s="37"/>
      <c r="I35" s="37">
        <f aca="true" t="shared" si="1" ref="I35:I49">G35*H35</f>
        <v>0</v>
      </c>
    </row>
    <row r="36" spans="1:9" ht="25.5" hidden="1" outlineLevel="2">
      <c r="A36" s="24">
        <v>220</v>
      </c>
      <c r="B36" s="25"/>
      <c r="C36" s="25" t="s">
        <v>87</v>
      </c>
      <c r="D36" s="26" t="s">
        <v>11</v>
      </c>
      <c r="E36" s="27" t="s">
        <v>88</v>
      </c>
      <c r="F36" s="26" t="s">
        <v>72</v>
      </c>
      <c r="G36" s="28">
        <v>4</v>
      </c>
      <c r="H36" s="37"/>
      <c r="I36" s="37">
        <f t="shared" si="1"/>
        <v>0</v>
      </c>
    </row>
    <row r="37" spans="1:9" ht="25.5" hidden="1" outlineLevel="2">
      <c r="A37" s="24">
        <v>221</v>
      </c>
      <c r="B37" s="25"/>
      <c r="C37" s="25" t="s">
        <v>95</v>
      </c>
      <c r="D37" s="26" t="s">
        <v>11</v>
      </c>
      <c r="E37" s="27" t="s">
        <v>96</v>
      </c>
      <c r="F37" s="26" t="s">
        <v>72</v>
      </c>
      <c r="G37" s="28">
        <v>1</v>
      </c>
      <c r="H37" s="37"/>
      <c r="I37" s="37">
        <f t="shared" si="1"/>
        <v>0</v>
      </c>
    </row>
    <row r="38" spans="1:9" ht="25.5" hidden="1" outlineLevel="2">
      <c r="A38" s="24">
        <v>222</v>
      </c>
      <c r="B38" s="25"/>
      <c r="C38" s="25" t="s">
        <v>97</v>
      </c>
      <c r="D38" s="26" t="s">
        <v>11</v>
      </c>
      <c r="E38" s="27" t="s">
        <v>98</v>
      </c>
      <c r="F38" s="26" t="s">
        <v>72</v>
      </c>
      <c r="G38" s="28">
        <v>4</v>
      </c>
      <c r="H38" s="37"/>
      <c r="I38" s="37">
        <f t="shared" si="1"/>
        <v>0</v>
      </c>
    </row>
    <row r="39" spans="1:9" ht="12.75" hidden="1" outlineLevel="2">
      <c r="A39" s="24">
        <v>223</v>
      </c>
      <c r="B39" s="25"/>
      <c r="C39" s="25" t="s">
        <v>99</v>
      </c>
      <c r="D39" s="26" t="s">
        <v>11</v>
      </c>
      <c r="E39" s="27" t="s">
        <v>100</v>
      </c>
      <c r="F39" s="26" t="s">
        <v>72</v>
      </c>
      <c r="G39" s="28">
        <v>18</v>
      </c>
      <c r="H39" s="37"/>
      <c r="I39" s="37">
        <f t="shared" si="1"/>
        <v>0</v>
      </c>
    </row>
    <row r="40" spans="1:9" ht="25.5" hidden="1" outlineLevel="2">
      <c r="A40" s="24">
        <v>224</v>
      </c>
      <c r="B40" s="25"/>
      <c r="C40" s="25" t="s">
        <v>93</v>
      </c>
      <c r="D40" s="26" t="s">
        <v>11</v>
      </c>
      <c r="E40" s="27" t="s">
        <v>94</v>
      </c>
      <c r="F40" s="26" t="s">
        <v>72</v>
      </c>
      <c r="G40" s="28">
        <v>4</v>
      </c>
      <c r="H40" s="37"/>
      <c r="I40" s="37">
        <f t="shared" si="1"/>
        <v>0</v>
      </c>
    </row>
    <row r="41" spans="1:9" ht="25.5" hidden="1" outlineLevel="2">
      <c r="A41" s="24">
        <v>225</v>
      </c>
      <c r="B41" s="25"/>
      <c r="C41" s="25" t="s">
        <v>132</v>
      </c>
      <c r="D41" s="26" t="s">
        <v>11</v>
      </c>
      <c r="E41" s="27" t="s">
        <v>133</v>
      </c>
      <c r="F41" s="26" t="s">
        <v>72</v>
      </c>
      <c r="G41" s="28">
        <v>1</v>
      </c>
      <c r="H41" s="37"/>
      <c r="I41" s="37">
        <f t="shared" si="1"/>
        <v>0</v>
      </c>
    </row>
    <row r="42" spans="1:9" ht="12.75" hidden="1" outlineLevel="2">
      <c r="A42" s="24">
        <v>226</v>
      </c>
      <c r="B42" s="25"/>
      <c r="C42" s="25" t="s">
        <v>101</v>
      </c>
      <c r="D42" s="26" t="s">
        <v>11</v>
      </c>
      <c r="E42" s="27" t="s">
        <v>102</v>
      </c>
      <c r="F42" s="26" t="s">
        <v>72</v>
      </c>
      <c r="G42" s="28">
        <v>3</v>
      </c>
      <c r="H42" s="37"/>
      <c r="I42" s="37">
        <f t="shared" si="1"/>
        <v>0</v>
      </c>
    </row>
    <row r="43" spans="1:9" ht="12.75" hidden="1" outlineLevel="2">
      <c r="A43" s="24">
        <v>227</v>
      </c>
      <c r="B43" s="25"/>
      <c r="C43" s="25" t="s">
        <v>103</v>
      </c>
      <c r="D43" s="26" t="s">
        <v>11</v>
      </c>
      <c r="E43" s="27" t="s">
        <v>104</v>
      </c>
      <c r="F43" s="26" t="s">
        <v>72</v>
      </c>
      <c r="G43" s="28">
        <v>2</v>
      </c>
      <c r="H43" s="37"/>
      <c r="I43" s="37">
        <f t="shared" si="1"/>
        <v>0</v>
      </c>
    </row>
    <row r="44" spans="1:9" ht="12.75" hidden="1" outlineLevel="2">
      <c r="A44" s="24">
        <v>228</v>
      </c>
      <c r="B44" s="25"/>
      <c r="C44" s="25" t="s">
        <v>105</v>
      </c>
      <c r="D44" s="26" t="s">
        <v>11</v>
      </c>
      <c r="E44" s="27" t="s">
        <v>106</v>
      </c>
      <c r="F44" s="26" t="s">
        <v>72</v>
      </c>
      <c r="G44" s="28">
        <v>2</v>
      </c>
      <c r="H44" s="37"/>
      <c r="I44" s="37">
        <f t="shared" si="1"/>
        <v>0</v>
      </c>
    </row>
    <row r="45" spans="1:9" ht="25.5" hidden="1" outlineLevel="2">
      <c r="A45" s="24">
        <v>229</v>
      </c>
      <c r="B45" s="25" t="s">
        <v>107</v>
      </c>
      <c r="C45" s="25" t="s">
        <v>108</v>
      </c>
      <c r="D45" s="26" t="s">
        <v>16</v>
      </c>
      <c r="E45" s="27" t="s">
        <v>109</v>
      </c>
      <c r="F45" s="26" t="s">
        <v>68</v>
      </c>
      <c r="G45" s="28">
        <v>103.9</v>
      </c>
      <c r="H45" s="37"/>
      <c r="I45" s="37">
        <f t="shared" si="1"/>
        <v>0</v>
      </c>
    </row>
    <row r="46" spans="1:9" ht="12.75" hidden="1" outlineLevel="2">
      <c r="A46" s="24">
        <v>230</v>
      </c>
      <c r="B46" s="25" t="s">
        <v>110</v>
      </c>
      <c r="C46" s="25" t="s">
        <v>111</v>
      </c>
      <c r="D46" s="26" t="s">
        <v>16</v>
      </c>
      <c r="E46" s="27" t="s">
        <v>112</v>
      </c>
      <c r="F46" s="26" t="s">
        <v>72</v>
      </c>
      <c r="G46" s="28">
        <v>7</v>
      </c>
      <c r="H46" s="37"/>
      <c r="I46" s="37">
        <f t="shared" si="1"/>
        <v>0</v>
      </c>
    </row>
    <row r="47" spans="1:9" ht="12.75" hidden="1" outlineLevel="2">
      <c r="A47" s="24">
        <v>231</v>
      </c>
      <c r="B47" s="25" t="s">
        <v>113</v>
      </c>
      <c r="C47" s="25" t="s">
        <v>114</v>
      </c>
      <c r="D47" s="26" t="s">
        <v>16</v>
      </c>
      <c r="E47" s="27" t="s">
        <v>115</v>
      </c>
      <c r="F47" s="26" t="s">
        <v>72</v>
      </c>
      <c r="G47" s="28">
        <v>8</v>
      </c>
      <c r="H47" s="37"/>
      <c r="I47" s="37">
        <f t="shared" si="1"/>
        <v>0</v>
      </c>
    </row>
    <row r="48" spans="1:9" ht="12.75" hidden="1" outlineLevel="2">
      <c r="A48" s="24">
        <v>232</v>
      </c>
      <c r="B48" s="25" t="s">
        <v>116</v>
      </c>
      <c r="C48" s="25" t="s">
        <v>117</v>
      </c>
      <c r="D48" s="26" t="s">
        <v>16</v>
      </c>
      <c r="E48" s="27" t="s">
        <v>118</v>
      </c>
      <c r="F48" s="26" t="s">
        <v>72</v>
      </c>
      <c r="G48" s="28">
        <v>4</v>
      </c>
      <c r="H48" s="37"/>
      <c r="I48" s="37">
        <f t="shared" si="1"/>
        <v>0</v>
      </c>
    </row>
    <row r="49" spans="1:9" ht="12.75" hidden="1" outlineLevel="2">
      <c r="A49" s="24">
        <v>233</v>
      </c>
      <c r="B49" s="25" t="s">
        <v>119</v>
      </c>
      <c r="C49" s="25" t="s">
        <v>120</v>
      </c>
      <c r="D49" s="26" t="s">
        <v>16</v>
      </c>
      <c r="E49" s="27" t="s">
        <v>121</v>
      </c>
      <c r="F49" s="26" t="s">
        <v>72</v>
      </c>
      <c r="G49" s="28">
        <v>4</v>
      </c>
      <c r="H49" s="37"/>
      <c r="I49" s="37">
        <f t="shared" si="1"/>
        <v>0</v>
      </c>
    </row>
    <row r="50" spans="1:9" ht="20.25" customHeight="1" outlineLevel="1" collapsed="1">
      <c r="A50" s="21"/>
      <c r="B50" s="22"/>
      <c r="C50" s="22"/>
      <c r="D50" s="22"/>
      <c r="E50" s="22" t="s">
        <v>122</v>
      </c>
      <c r="F50" s="22"/>
      <c r="G50" s="23"/>
      <c r="H50" s="36"/>
      <c r="I50" s="36">
        <f>SUM(I51)</f>
        <v>0</v>
      </c>
    </row>
    <row r="51" spans="1:9" ht="25.5" hidden="1" outlineLevel="2">
      <c r="A51" s="24">
        <v>234</v>
      </c>
      <c r="B51" s="25" t="s">
        <v>123</v>
      </c>
      <c r="C51" s="25" t="s">
        <v>124</v>
      </c>
      <c r="D51" s="26" t="s">
        <v>16</v>
      </c>
      <c r="E51" s="27" t="s">
        <v>125</v>
      </c>
      <c r="F51" s="26" t="s">
        <v>13</v>
      </c>
      <c r="G51" s="28">
        <v>255.720644205</v>
      </c>
      <c r="H51" s="37"/>
      <c r="I51" s="37">
        <f>G51*H51</f>
        <v>0</v>
      </c>
    </row>
    <row r="52" spans="1:9" ht="21" customHeight="1">
      <c r="A52" s="16"/>
      <c r="B52" s="17"/>
      <c r="C52" s="17"/>
      <c r="D52" s="17"/>
      <c r="E52" s="17" t="s">
        <v>135</v>
      </c>
      <c r="F52" s="17"/>
      <c r="G52" s="18"/>
      <c r="H52" s="35"/>
      <c r="I52" s="35">
        <f>I53+I70+I72+I78+I80+I96</f>
        <v>0</v>
      </c>
    </row>
    <row r="53" spans="1:9" ht="20.25" customHeight="1" outlineLevel="1" collapsed="1">
      <c r="A53" s="21"/>
      <c r="B53" s="22"/>
      <c r="C53" s="22"/>
      <c r="D53" s="22"/>
      <c r="E53" s="22" t="s">
        <v>9</v>
      </c>
      <c r="F53" s="22"/>
      <c r="G53" s="23"/>
      <c r="H53" s="36"/>
      <c r="I53" s="36">
        <f>SUM(I54:I69)</f>
        <v>0</v>
      </c>
    </row>
    <row r="54" spans="1:9" ht="12.75" hidden="1" outlineLevel="2">
      <c r="A54" s="24">
        <v>235</v>
      </c>
      <c r="B54" s="25"/>
      <c r="C54" s="25" t="s">
        <v>10</v>
      </c>
      <c r="D54" s="26" t="s">
        <v>11</v>
      </c>
      <c r="E54" s="27" t="s">
        <v>12</v>
      </c>
      <c r="F54" s="26" t="s">
        <v>13</v>
      </c>
      <c r="G54" s="28">
        <v>19.368</v>
      </c>
      <c r="H54" s="37"/>
      <c r="I54" s="37">
        <f>G54*H54</f>
        <v>0</v>
      </c>
    </row>
    <row r="55" spans="1:9" ht="25.5" hidden="1" outlineLevel="2">
      <c r="A55" s="24">
        <v>236</v>
      </c>
      <c r="B55" s="25" t="s">
        <v>14</v>
      </c>
      <c r="C55" s="25" t="s">
        <v>15</v>
      </c>
      <c r="D55" s="26" t="s">
        <v>16</v>
      </c>
      <c r="E55" s="27" t="s">
        <v>17</v>
      </c>
      <c r="F55" s="26" t="s">
        <v>18</v>
      </c>
      <c r="G55" s="28">
        <v>43.83</v>
      </c>
      <c r="H55" s="37"/>
      <c r="I55" s="37">
        <f aca="true" t="shared" si="2" ref="I55:I68">G55*H55</f>
        <v>0</v>
      </c>
    </row>
    <row r="56" spans="1:9" ht="25.5" hidden="1" outlineLevel="2">
      <c r="A56" s="24">
        <v>237</v>
      </c>
      <c r="B56" s="25" t="s">
        <v>19</v>
      </c>
      <c r="C56" s="25" t="s">
        <v>20</v>
      </c>
      <c r="D56" s="26" t="s">
        <v>16</v>
      </c>
      <c r="E56" s="27" t="s">
        <v>21</v>
      </c>
      <c r="F56" s="26" t="s">
        <v>18</v>
      </c>
      <c r="G56" s="28">
        <v>92.53</v>
      </c>
      <c r="H56" s="37"/>
      <c r="I56" s="37">
        <f t="shared" si="2"/>
        <v>0</v>
      </c>
    </row>
    <row r="57" spans="1:9" ht="12.75" hidden="1" outlineLevel="2">
      <c r="A57" s="24">
        <v>238</v>
      </c>
      <c r="B57" s="25" t="s">
        <v>22</v>
      </c>
      <c r="C57" s="25" t="s">
        <v>23</v>
      </c>
      <c r="D57" s="26" t="s">
        <v>16</v>
      </c>
      <c r="E57" s="27" t="s">
        <v>24</v>
      </c>
      <c r="F57" s="26" t="s">
        <v>25</v>
      </c>
      <c r="G57" s="28">
        <v>20</v>
      </c>
      <c r="H57" s="37"/>
      <c r="I57" s="37">
        <f t="shared" si="2"/>
        <v>0</v>
      </c>
    </row>
    <row r="58" spans="1:9" ht="12.75" hidden="1" outlineLevel="2">
      <c r="A58" s="24">
        <v>239</v>
      </c>
      <c r="B58" s="25" t="s">
        <v>26</v>
      </c>
      <c r="C58" s="25" t="s">
        <v>27</v>
      </c>
      <c r="D58" s="26" t="s">
        <v>16</v>
      </c>
      <c r="E58" s="27" t="s">
        <v>28</v>
      </c>
      <c r="F58" s="26" t="s">
        <v>29</v>
      </c>
      <c r="G58" s="28">
        <v>2</v>
      </c>
      <c r="H58" s="37"/>
      <c r="I58" s="37">
        <f t="shared" si="2"/>
        <v>0</v>
      </c>
    </row>
    <row r="59" spans="1:9" ht="12.75" hidden="1" outlineLevel="2">
      <c r="A59" s="24">
        <v>240</v>
      </c>
      <c r="B59" s="25" t="s">
        <v>30</v>
      </c>
      <c r="C59" s="25" t="s">
        <v>31</v>
      </c>
      <c r="D59" s="26" t="s">
        <v>16</v>
      </c>
      <c r="E59" s="27" t="s">
        <v>32</v>
      </c>
      <c r="F59" s="26" t="s">
        <v>33</v>
      </c>
      <c r="G59" s="28">
        <v>84.131</v>
      </c>
      <c r="H59" s="37"/>
      <c r="I59" s="37">
        <f t="shared" si="2"/>
        <v>0</v>
      </c>
    </row>
    <row r="60" spans="1:9" ht="12.75" hidden="1" outlineLevel="2">
      <c r="A60" s="24">
        <v>241</v>
      </c>
      <c r="B60" s="25" t="s">
        <v>34</v>
      </c>
      <c r="C60" s="25" t="s">
        <v>35</v>
      </c>
      <c r="D60" s="26" t="s">
        <v>16</v>
      </c>
      <c r="E60" s="27" t="s">
        <v>36</v>
      </c>
      <c r="F60" s="26" t="s">
        <v>33</v>
      </c>
      <c r="G60" s="28">
        <v>84.131</v>
      </c>
      <c r="H60" s="37"/>
      <c r="I60" s="37">
        <f t="shared" si="2"/>
        <v>0</v>
      </c>
    </row>
    <row r="61" spans="1:9" ht="12.75" hidden="1" outlineLevel="2">
      <c r="A61" s="24">
        <v>242</v>
      </c>
      <c r="B61" s="25" t="s">
        <v>37</v>
      </c>
      <c r="C61" s="25" t="s">
        <v>38</v>
      </c>
      <c r="D61" s="26" t="s">
        <v>16</v>
      </c>
      <c r="E61" s="27" t="s">
        <v>39</v>
      </c>
      <c r="F61" s="26" t="s">
        <v>18</v>
      </c>
      <c r="G61" s="28">
        <v>107.14</v>
      </c>
      <c r="H61" s="37"/>
      <c r="I61" s="37">
        <f t="shared" si="2"/>
        <v>0</v>
      </c>
    </row>
    <row r="62" spans="1:9" ht="25.5" hidden="1" outlineLevel="2">
      <c r="A62" s="24">
        <v>243</v>
      </c>
      <c r="B62" s="25" t="s">
        <v>40</v>
      </c>
      <c r="C62" s="25" t="s">
        <v>41</v>
      </c>
      <c r="D62" s="26" t="s">
        <v>16</v>
      </c>
      <c r="E62" s="27" t="s">
        <v>42</v>
      </c>
      <c r="F62" s="26" t="s">
        <v>18</v>
      </c>
      <c r="G62" s="28">
        <v>107.14</v>
      </c>
      <c r="H62" s="37"/>
      <c r="I62" s="37">
        <f t="shared" si="2"/>
        <v>0</v>
      </c>
    </row>
    <row r="63" spans="1:9" ht="12.75" hidden="1" outlineLevel="2">
      <c r="A63" s="24">
        <v>244</v>
      </c>
      <c r="B63" s="25" t="s">
        <v>43</v>
      </c>
      <c r="C63" s="25" t="s">
        <v>44</v>
      </c>
      <c r="D63" s="26" t="s">
        <v>16</v>
      </c>
      <c r="E63" s="27" t="s">
        <v>45</v>
      </c>
      <c r="F63" s="26" t="s">
        <v>33</v>
      </c>
      <c r="G63" s="28">
        <v>32.873</v>
      </c>
      <c r="H63" s="37"/>
      <c r="I63" s="37">
        <f t="shared" si="2"/>
        <v>0</v>
      </c>
    </row>
    <row r="64" spans="1:9" ht="12.75" hidden="1" outlineLevel="2">
      <c r="A64" s="24">
        <v>245</v>
      </c>
      <c r="B64" s="25" t="s">
        <v>46</v>
      </c>
      <c r="C64" s="25" t="s">
        <v>47</v>
      </c>
      <c r="D64" s="26" t="s">
        <v>16</v>
      </c>
      <c r="E64" s="27" t="s">
        <v>48</v>
      </c>
      <c r="F64" s="26" t="s">
        <v>33</v>
      </c>
      <c r="G64" s="28">
        <v>32.873</v>
      </c>
      <c r="H64" s="37"/>
      <c r="I64" s="37">
        <f t="shared" si="2"/>
        <v>0</v>
      </c>
    </row>
    <row r="65" spans="1:9" ht="25.5" hidden="1" outlineLevel="2">
      <c r="A65" s="24">
        <v>246</v>
      </c>
      <c r="B65" s="25" t="s">
        <v>49</v>
      </c>
      <c r="C65" s="25" t="s">
        <v>50</v>
      </c>
      <c r="D65" s="26" t="s">
        <v>16</v>
      </c>
      <c r="E65" s="27" t="s">
        <v>51</v>
      </c>
      <c r="F65" s="26" t="s">
        <v>33</v>
      </c>
      <c r="G65" s="28">
        <v>41.2002</v>
      </c>
      <c r="H65" s="37"/>
      <c r="I65" s="37">
        <f t="shared" si="2"/>
        <v>0</v>
      </c>
    </row>
    <row r="66" spans="1:9" ht="12.75" hidden="1" outlineLevel="2">
      <c r="A66" s="24">
        <v>247</v>
      </c>
      <c r="B66" s="25" t="s">
        <v>52</v>
      </c>
      <c r="C66" s="25" t="s">
        <v>53</v>
      </c>
      <c r="D66" s="26" t="s">
        <v>16</v>
      </c>
      <c r="E66" s="27" t="s">
        <v>54</v>
      </c>
      <c r="F66" s="26" t="s">
        <v>33</v>
      </c>
      <c r="G66" s="28">
        <v>22.857345</v>
      </c>
      <c r="H66" s="37"/>
      <c r="I66" s="37">
        <f t="shared" si="2"/>
        <v>0</v>
      </c>
    </row>
    <row r="67" spans="1:9" ht="12.75" hidden="1" outlineLevel="2">
      <c r="A67" s="24">
        <v>248</v>
      </c>
      <c r="B67" s="25" t="s">
        <v>55</v>
      </c>
      <c r="C67" s="25" t="s">
        <v>56</v>
      </c>
      <c r="D67" s="26" t="s">
        <v>11</v>
      </c>
      <c r="E67" s="27" t="s">
        <v>57</v>
      </c>
      <c r="F67" s="26" t="s">
        <v>13</v>
      </c>
      <c r="G67" s="28">
        <v>38.17119</v>
      </c>
      <c r="H67" s="37"/>
      <c r="I67" s="37">
        <f t="shared" si="2"/>
        <v>0</v>
      </c>
    </row>
    <row r="68" spans="1:9" ht="12.75" hidden="1" outlineLevel="2">
      <c r="A68" s="24">
        <v>249</v>
      </c>
      <c r="B68" s="25" t="s">
        <v>58</v>
      </c>
      <c r="C68" s="25" t="s">
        <v>59</v>
      </c>
      <c r="D68" s="26" t="s">
        <v>16</v>
      </c>
      <c r="E68" s="27" t="s">
        <v>60</v>
      </c>
      <c r="F68" s="26" t="s">
        <v>13</v>
      </c>
      <c r="G68" s="28">
        <v>19.36799</v>
      </c>
      <c r="H68" s="37"/>
      <c r="I68" s="37">
        <f t="shared" si="2"/>
        <v>0</v>
      </c>
    </row>
    <row r="69" spans="1:9" ht="25.5" hidden="1" outlineLevel="2">
      <c r="A69" s="24">
        <v>250</v>
      </c>
      <c r="B69" s="25" t="s">
        <v>61</v>
      </c>
      <c r="C69" s="25" t="s">
        <v>62</v>
      </c>
      <c r="D69" s="26" t="s">
        <v>16</v>
      </c>
      <c r="E69" s="27" t="s">
        <v>63</v>
      </c>
      <c r="F69" s="26" t="s">
        <v>13</v>
      </c>
      <c r="G69" s="28">
        <v>193.68</v>
      </c>
      <c r="H69" s="37"/>
      <c r="I69" s="37">
        <f>G69*H69</f>
        <v>0</v>
      </c>
    </row>
    <row r="70" spans="1:9" ht="20.25" customHeight="1" outlineLevel="1" collapsed="1">
      <c r="A70" s="21"/>
      <c r="B70" s="22"/>
      <c r="C70" s="22"/>
      <c r="D70" s="22"/>
      <c r="E70" s="22" t="s">
        <v>64</v>
      </c>
      <c r="F70" s="22"/>
      <c r="G70" s="23"/>
      <c r="H70" s="36"/>
      <c r="I70" s="36">
        <f>SUM(I71)</f>
        <v>0</v>
      </c>
    </row>
    <row r="71" spans="1:9" ht="25.5" hidden="1" outlineLevel="2">
      <c r="A71" s="24">
        <v>251</v>
      </c>
      <c r="B71" s="25" t="s">
        <v>65</v>
      </c>
      <c r="C71" s="25" t="s">
        <v>66</v>
      </c>
      <c r="D71" s="26" t="s">
        <v>16</v>
      </c>
      <c r="E71" s="27" t="s">
        <v>67</v>
      </c>
      <c r="F71" s="26" t="s">
        <v>68</v>
      </c>
      <c r="G71" s="28">
        <v>48.7</v>
      </c>
      <c r="H71" s="37"/>
      <c r="I71" s="37">
        <f>G71*H71</f>
        <v>0</v>
      </c>
    </row>
    <row r="72" spans="1:9" ht="20.25" customHeight="1" outlineLevel="1" collapsed="1">
      <c r="A72" s="21"/>
      <c r="B72" s="22"/>
      <c r="C72" s="22"/>
      <c r="D72" s="22"/>
      <c r="E72" s="22" t="s">
        <v>69</v>
      </c>
      <c r="F72" s="22"/>
      <c r="G72" s="23"/>
      <c r="H72" s="36"/>
      <c r="I72" s="36">
        <f>SUM(I73:I77)</f>
        <v>0</v>
      </c>
    </row>
    <row r="73" spans="1:9" ht="12.75" hidden="1" outlineLevel="2">
      <c r="A73" s="24">
        <v>252</v>
      </c>
      <c r="B73" s="25"/>
      <c r="C73" s="25" t="s">
        <v>75</v>
      </c>
      <c r="D73" s="26" t="s">
        <v>11</v>
      </c>
      <c r="E73" s="27" t="s">
        <v>76</v>
      </c>
      <c r="F73" s="26" t="s">
        <v>72</v>
      </c>
      <c r="G73" s="28">
        <v>1</v>
      </c>
      <c r="H73" s="37"/>
      <c r="I73" s="37">
        <f>G73*H73</f>
        <v>0</v>
      </c>
    </row>
    <row r="74" spans="1:9" ht="12.75" hidden="1" outlineLevel="2">
      <c r="A74" s="24">
        <v>253</v>
      </c>
      <c r="B74" s="25"/>
      <c r="C74" s="25" t="s">
        <v>70</v>
      </c>
      <c r="D74" s="26" t="s">
        <v>11</v>
      </c>
      <c r="E74" s="27" t="s">
        <v>71</v>
      </c>
      <c r="F74" s="26" t="s">
        <v>72</v>
      </c>
      <c r="G74" s="28">
        <v>1</v>
      </c>
      <c r="H74" s="37"/>
      <c r="I74" s="37">
        <f>G74*H74</f>
        <v>0</v>
      </c>
    </row>
    <row r="75" spans="1:9" ht="12.75" hidden="1" outlineLevel="2">
      <c r="A75" s="24">
        <v>254</v>
      </c>
      <c r="B75" s="25"/>
      <c r="C75" s="25" t="s">
        <v>73</v>
      </c>
      <c r="D75" s="26" t="s">
        <v>11</v>
      </c>
      <c r="E75" s="27" t="s">
        <v>74</v>
      </c>
      <c r="F75" s="26" t="s">
        <v>72</v>
      </c>
      <c r="G75" s="28">
        <v>1</v>
      </c>
      <c r="H75" s="37"/>
      <c r="I75" s="37">
        <f>G75*H75</f>
        <v>0</v>
      </c>
    </row>
    <row r="76" spans="1:9" ht="12.75" hidden="1" outlineLevel="2">
      <c r="A76" s="24">
        <v>255</v>
      </c>
      <c r="B76" s="25" t="s">
        <v>77</v>
      </c>
      <c r="C76" s="25" t="s">
        <v>78</v>
      </c>
      <c r="D76" s="26" t="s">
        <v>16</v>
      </c>
      <c r="E76" s="27" t="s">
        <v>79</v>
      </c>
      <c r="F76" s="26" t="s">
        <v>33</v>
      </c>
      <c r="G76" s="28">
        <v>6.5745</v>
      </c>
      <c r="H76" s="37"/>
      <c r="I76" s="37">
        <f>G76*H76</f>
        <v>0</v>
      </c>
    </row>
    <row r="77" spans="1:9" ht="12.75" hidden="1" outlineLevel="2">
      <c r="A77" s="24">
        <v>256</v>
      </c>
      <c r="B77" s="25" t="s">
        <v>80</v>
      </c>
      <c r="C77" s="25" t="s">
        <v>81</v>
      </c>
      <c r="D77" s="26" t="s">
        <v>16</v>
      </c>
      <c r="E77" s="27" t="s">
        <v>82</v>
      </c>
      <c r="F77" s="26" t="s">
        <v>72</v>
      </c>
      <c r="G77" s="28">
        <v>3</v>
      </c>
      <c r="H77" s="37"/>
      <c r="I77" s="37">
        <f>G77*H77</f>
        <v>0</v>
      </c>
    </row>
    <row r="78" spans="1:9" ht="20.25" customHeight="1" outlineLevel="1" collapsed="1">
      <c r="A78" s="21"/>
      <c r="B78" s="22"/>
      <c r="C78" s="22"/>
      <c r="D78" s="22"/>
      <c r="E78" s="22" t="s">
        <v>83</v>
      </c>
      <c r="F78" s="22"/>
      <c r="G78" s="23"/>
      <c r="H78" s="36"/>
      <c r="I78" s="36">
        <f>SUM(I79:I79)</f>
        <v>0</v>
      </c>
    </row>
    <row r="79" spans="1:9" ht="12.75" hidden="1" outlineLevel="2">
      <c r="A79" s="24">
        <v>257</v>
      </c>
      <c r="B79" s="25" t="s">
        <v>84</v>
      </c>
      <c r="C79" s="25" t="s">
        <v>85</v>
      </c>
      <c r="D79" s="26" t="s">
        <v>16</v>
      </c>
      <c r="E79" s="27" t="s">
        <v>137</v>
      </c>
      <c r="F79" s="26" t="s">
        <v>18</v>
      </c>
      <c r="G79" s="28">
        <v>43.83</v>
      </c>
      <c r="H79" s="37"/>
      <c r="I79" s="37">
        <f>G79*H79</f>
        <v>0</v>
      </c>
    </row>
    <row r="80" spans="1:9" ht="20.25" customHeight="1" outlineLevel="1" collapsed="1">
      <c r="A80" s="21"/>
      <c r="B80" s="22"/>
      <c r="C80" s="22"/>
      <c r="D80" s="22"/>
      <c r="E80" s="22" t="s">
        <v>86</v>
      </c>
      <c r="F80" s="22"/>
      <c r="G80" s="23"/>
      <c r="H80" s="36"/>
      <c r="I80" s="36">
        <f>SUM(I81:I95)</f>
        <v>0</v>
      </c>
    </row>
    <row r="81" spans="1:9" ht="25.5" hidden="1" outlineLevel="2">
      <c r="A81" s="24">
        <v>265</v>
      </c>
      <c r="B81" s="25"/>
      <c r="C81" s="25" t="s">
        <v>95</v>
      </c>
      <c r="D81" s="26" t="s">
        <v>11</v>
      </c>
      <c r="E81" s="27" t="s">
        <v>96</v>
      </c>
      <c r="F81" s="26" t="s">
        <v>72</v>
      </c>
      <c r="G81" s="28">
        <v>1</v>
      </c>
      <c r="H81" s="37"/>
      <c r="I81" s="37">
        <f>G81*H81</f>
        <v>0</v>
      </c>
    </row>
    <row r="82" spans="1:9" ht="25.5" hidden="1" outlineLevel="2">
      <c r="A82" s="24">
        <v>266</v>
      </c>
      <c r="B82" s="25"/>
      <c r="C82" s="25" t="s">
        <v>89</v>
      </c>
      <c r="D82" s="26" t="s">
        <v>11</v>
      </c>
      <c r="E82" s="27" t="s">
        <v>90</v>
      </c>
      <c r="F82" s="26" t="s">
        <v>72</v>
      </c>
      <c r="G82" s="28">
        <v>1</v>
      </c>
      <c r="H82" s="37"/>
      <c r="I82" s="37">
        <f aca="true" t="shared" si="3" ref="I82:I95">G82*H82</f>
        <v>0</v>
      </c>
    </row>
    <row r="83" spans="1:9" ht="12.75" hidden="1" outlineLevel="2">
      <c r="A83" s="24">
        <v>267</v>
      </c>
      <c r="B83" s="25"/>
      <c r="C83" s="25" t="s">
        <v>99</v>
      </c>
      <c r="D83" s="26" t="s">
        <v>11</v>
      </c>
      <c r="E83" s="27" t="s">
        <v>100</v>
      </c>
      <c r="F83" s="26" t="s">
        <v>72</v>
      </c>
      <c r="G83" s="28">
        <v>8</v>
      </c>
      <c r="H83" s="37"/>
      <c r="I83" s="37">
        <f t="shared" si="3"/>
        <v>0</v>
      </c>
    </row>
    <row r="84" spans="1:9" ht="25.5" hidden="1" outlineLevel="2">
      <c r="A84" s="24">
        <v>268</v>
      </c>
      <c r="B84" s="25"/>
      <c r="C84" s="25" t="s">
        <v>97</v>
      </c>
      <c r="D84" s="26" t="s">
        <v>11</v>
      </c>
      <c r="E84" s="27" t="s">
        <v>98</v>
      </c>
      <c r="F84" s="26" t="s">
        <v>72</v>
      </c>
      <c r="G84" s="28">
        <v>2</v>
      </c>
      <c r="H84" s="37"/>
      <c r="I84" s="37">
        <f t="shared" si="3"/>
        <v>0</v>
      </c>
    </row>
    <row r="85" spans="1:9" ht="12.75" hidden="1" outlineLevel="2">
      <c r="A85" s="24">
        <v>269</v>
      </c>
      <c r="B85" s="25"/>
      <c r="C85" s="25" t="s">
        <v>91</v>
      </c>
      <c r="D85" s="26" t="s">
        <v>11</v>
      </c>
      <c r="E85" s="27" t="s">
        <v>92</v>
      </c>
      <c r="F85" s="26" t="s">
        <v>72</v>
      </c>
      <c r="G85" s="28">
        <v>4</v>
      </c>
      <c r="H85" s="37"/>
      <c r="I85" s="37">
        <f t="shared" si="3"/>
        <v>0</v>
      </c>
    </row>
    <row r="86" spans="1:9" ht="25.5" hidden="1" outlineLevel="2">
      <c r="A86" s="24">
        <v>270</v>
      </c>
      <c r="B86" s="25"/>
      <c r="C86" s="25" t="s">
        <v>93</v>
      </c>
      <c r="D86" s="26" t="s">
        <v>11</v>
      </c>
      <c r="E86" s="27" t="s">
        <v>94</v>
      </c>
      <c r="F86" s="26" t="s">
        <v>72</v>
      </c>
      <c r="G86" s="28">
        <v>2</v>
      </c>
      <c r="H86" s="37"/>
      <c r="I86" s="37">
        <f t="shared" si="3"/>
        <v>0</v>
      </c>
    </row>
    <row r="87" spans="1:9" ht="25.5" hidden="1" outlineLevel="2">
      <c r="A87" s="24">
        <v>271</v>
      </c>
      <c r="B87" s="25"/>
      <c r="C87" s="25" t="s">
        <v>87</v>
      </c>
      <c r="D87" s="26" t="s">
        <v>11</v>
      </c>
      <c r="E87" s="27" t="s">
        <v>88</v>
      </c>
      <c r="F87" s="26" t="s">
        <v>72</v>
      </c>
      <c r="G87" s="28">
        <v>2</v>
      </c>
      <c r="H87" s="37"/>
      <c r="I87" s="37">
        <f t="shared" si="3"/>
        <v>0</v>
      </c>
    </row>
    <row r="88" spans="1:9" ht="12.75" hidden="1" outlineLevel="2">
      <c r="A88" s="24">
        <v>272</v>
      </c>
      <c r="B88" s="25"/>
      <c r="C88" s="25" t="s">
        <v>101</v>
      </c>
      <c r="D88" s="26" t="s">
        <v>11</v>
      </c>
      <c r="E88" s="27" t="s">
        <v>102</v>
      </c>
      <c r="F88" s="26" t="s">
        <v>72</v>
      </c>
      <c r="G88" s="28">
        <v>2</v>
      </c>
      <c r="H88" s="37"/>
      <c r="I88" s="37">
        <f t="shared" si="3"/>
        <v>0</v>
      </c>
    </row>
    <row r="89" spans="1:9" ht="12.75" hidden="1" outlineLevel="2">
      <c r="A89" s="24">
        <v>273</v>
      </c>
      <c r="B89" s="25"/>
      <c r="C89" s="25" t="s">
        <v>103</v>
      </c>
      <c r="D89" s="26" t="s">
        <v>11</v>
      </c>
      <c r="E89" s="27" t="s">
        <v>104</v>
      </c>
      <c r="F89" s="26" t="s">
        <v>72</v>
      </c>
      <c r="G89" s="28">
        <v>1</v>
      </c>
      <c r="H89" s="37"/>
      <c r="I89" s="37">
        <f t="shared" si="3"/>
        <v>0</v>
      </c>
    </row>
    <row r="90" spans="1:9" ht="12.75" hidden="1" outlineLevel="2">
      <c r="A90" s="24">
        <v>274</v>
      </c>
      <c r="B90" s="25"/>
      <c r="C90" s="25" t="s">
        <v>105</v>
      </c>
      <c r="D90" s="26" t="s">
        <v>11</v>
      </c>
      <c r="E90" s="27" t="s">
        <v>106</v>
      </c>
      <c r="F90" s="26" t="s">
        <v>72</v>
      </c>
      <c r="G90" s="28">
        <v>1</v>
      </c>
      <c r="H90" s="37"/>
      <c r="I90" s="37">
        <f t="shared" si="3"/>
        <v>0</v>
      </c>
    </row>
    <row r="91" spans="1:9" ht="25.5" hidden="1" outlineLevel="2">
      <c r="A91" s="24">
        <v>275</v>
      </c>
      <c r="B91" s="25" t="s">
        <v>107</v>
      </c>
      <c r="C91" s="25" t="s">
        <v>108</v>
      </c>
      <c r="D91" s="26" t="s">
        <v>16</v>
      </c>
      <c r="E91" s="27" t="s">
        <v>109</v>
      </c>
      <c r="F91" s="26" t="s">
        <v>68</v>
      </c>
      <c r="G91" s="28">
        <v>48.7</v>
      </c>
      <c r="H91" s="37"/>
      <c r="I91" s="37">
        <f t="shared" si="3"/>
        <v>0</v>
      </c>
    </row>
    <row r="92" spans="1:9" ht="12.75" hidden="1" outlineLevel="2">
      <c r="A92" s="24">
        <v>276</v>
      </c>
      <c r="B92" s="25" t="s">
        <v>110</v>
      </c>
      <c r="C92" s="25" t="s">
        <v>111</v>
      </c>
      <c r="D92" s="26" t="s">
        <v>16</v>
      </c>
      <c r="E92" s="27" t="s">
        <v>112</v>
      </c>
      <c r="F92" s="26" t="s">
        <v>72</v>
      </c>
      <c r="G92" s="28">
        <v>4</v>
      </c>
      <c r="H92" s="37"/>
      <c r="I92" s="37">
        <f t="shared" si="3"/>
        <v>0</v>
      </c>
    </row>
    <row r="93" spans="1:9" ht="12.75" hidden="1" outlineLevel="2">
      <c r="A93" s="24">
        <v>277</v>
      </c>
      <c r="B93" s="25" t="s">
        <v>113</v>
      </c>
      <c r="C93" s="25" t="s">
        <v>114</v>
      </c>
      <c r="D93" s="26" t="s">
        <v>16</v>
      </c>
      <c r="E93" s="27" t="s">
        <v>115</v>
      </c>
      <c r="F93" s="26" t="s">
        <v>72</v>
      </c>
      <c r="G93" s="28">
        <v>4</v>
      </c>
      <c r="H93" s="37"/>
      <c r="I93" s="37">
        <f t="shared" si="3"/>
        <v>0</v>
      </c>
    </row>
    <row r="94" spans="1:9" ht="12.75" hidden="1" outlineLevel="2">
      <c r="A94" s="24">
        <v>278</v>
      </c>
      <c r="B94" s="25" t="s">
        <v>116</v>
      </c>
      <c r="C94" s="25" t="s">
        <v>117</v>
      </c>
      <c r="D94" s="26" t="s">
        <v>16</v>
      </c>
      <c r="E94" s="27" t="s">
        <v>118</v>
      </c>
      <c r="F94" s="26" t="s">
        <v>72</v>
      </c>
      <c r="G94" s="28">
        <v>2</v>
      </c>
      <c r="H94" s="37"/>
      <c r="I94" s="37">
        <f t="shared" si="3"/>
        <v>0</v>
      </c>
    </row>
    <row r="95" spans="1:9" ht="12.75" hidden="1" outlineLevel="2">
      <c r="A95" s="24">
        <v>279</v>
      </c>
      <c r="B95" s="25" t="s">
        <v>119</v>
      </c>
      <c r="C95" s="25" t="s">
        <v>120</v>
      </c>
      <c r="D95" s="26" t="s">
        <v>16</v>
      </c>
      <c r="E95" s="27" t="s">
        <v>121</v>
      </c>
      <c r="F95" s="26" t="s">
        <v>72</v>
      </c>
      <c r="G95" s="28">
        <v>2</v>
      </c>
      <c r="H95" s="37"/>
      <c r="I95" s="37">
        <f t="shared" si="3"/>
        <v>0</v>
      </c>
    </row>
    <row r="96" spans="1:9" ht="20.25" customHeight="1" outlineLevel="1" collapsed="1">
      <c r="A96" s="21"/>
      <c r="B96" s="22"/>
      <c r="C96" s="22"/>
      <c r="D96" s="22"/>
      <c r="E96" s="22" t="s">
        <v>122</v>
      </c>
      <c r="F96" s="22"/>
      <c r="G96" s="23"/>
      <c r="H96" s="36"/>
      <c r="I96" s="36">
        <f>SUM(I97)</f>
        <v>0</v>
      </c>
    </row>
    <row r="97" spans="1:9" ht="25.5" hidden="1" outlineLevel="2">
      <c r="A97" s="24">
        <v>280</v>
      </c>
      <c r="B97" s="25" t="s">
        <v>123</v>
      </c>
      <c r="C97" s="25" t="s">
        <v>124</v>
      </c>
      <c r="D97" s="26" t="s">
        <v>16</v>
      </c>
      <c r="E97" s="27" t="s">
        <v>125</v>
      </c>
      <c r="F97" s="26" t="s">
        <v>13</v>
      </c>
      <c r="G97" s="28">
        <v>120.174940765</v>
      </c>
      <c r="H97" s="37"/>
      <c r="I97" s="37">
        <f>G97*H97</f>
        <v>0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scale="88" r:id="rId1"/>
  <headerFooter alignWithMargins="0">
    <oddFooter>&amp;L&amp;8www.euroCALC.cz&amp;C&amp;8&amp;P z &amp;N&amp;R&amp;8&amp;D</oddFooter>
  </headerFooter>
  <rowBreaks count="4" manualBreakCount="4">
    <brk id="4" max="255" man="1"/>
    <brk id="30" max="255" man="1"/>
    <brk id="51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Dita Paštová</dc:creator>
  <cp:keywords/>
  <dc:description/>
  <cp:lastModifiedBy>Bc.Martin Zívr</cp:lastModifiedBy>
  <dcterms:created xsi:type="dcterms:W3CDTF">2009-04-07T08:42:31Z</dcterms:created>
  <dcterms:modified xsi:type="dcterms:W3CDTF">2018-03-01T11:50:27Z</dcterms:modified>
  <cp:category/>
  <cp:version/>
  <cp:contentType/>
  <cp:contentStatus/>
</cp:coreProperties>
</file>