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F:\Bpe_DOMA\MŠ Vedrovice\"/>
    </mc:Choice>
  </mc:AlternateContent>
  <xr:revisionPtr revIDLastSave="0" documentId="8_{18EF1B9B-7BDF-4707-BA34-740D096612B4}"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1 2309_01 Pol" sheetId="12" r:id="rId4"/>
    <sheet name="02 2309_02 Pol" sheetId="13" r:id="rId5"/>
    <sheet name="03 2309_03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2309_01 Pol'!$1:$7</definedName>
    <definedName name="_xlnm.Print_Titles" localSheetId="4">'02 2309_02 Pol'!$1:$7</definedName>
    <definedName name="_xlnm.Print_Titles" localSheetId="5">'03 2309_03 Pol'!$1:$7</definedName>
    <definedName name="oadresa">Stavba!$D$6</definedName>
    <definedName name="Objednatel" localSheetId="1">Stavba!$D$5</definedName>
    <definedName name="Objekt" localSheetId="1">Stavba!$B$38</definedName>
    <definedName name="_xlnm.Print_Area" localSheetId="3">'01 2309_01 Pol'!$A$1:$Y$1382</definedName>
    <definedName name="_xlnm.Print_Area" localSheetId="4">'02 2309_02 Pol'!$A$1:$Y$383</definedName>
    <definedName name="_xlnm.Print_Area" localSheetId="5">'03 2309_03 Pol'!$A$1:$Y$219</definedName>
    <definedName name="_xlnm.Print_Area" localSheetId="1">Stavba!$A$1:$J$109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8" i="1" l="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G46" i="1"/>
  <c r="F46" i="1"/>
  <c r="G45" i="1"/>
  <c r="F45" i="1"/>
  <c r="G44" i="1"/>
  <c r="F44" i="1"/>
  <c r="G43" i="1"/>
  <c r="F43" i="1"/>
  <c r="G42" i="1"/>
  <c r="F42" i="1"/>
  <c r="G41" i="1"/>
  <c r="F41" i="1"/>
  <c r="G39" i="1"/>
  <c r="F39" i="1"/>
  <c r="G218" i="14"/>
  <c r="Q8" i="14"/>
  <c r="G9" i="14"/>
  <c r="G8" i="14" s="1"/>
  <c r="I9" i="14"/>
  <c r="I8" i="14" s="1"/>
  <c r="K9" i="14"/>
  <c r="K8" i="14" s="1"/>
  <c r="O9" i="14"/>
  <c r="O8" i="14" s="1"/>
  <c r="Q9" i="14"/>
  <c r="V9" i="14"/>
  <c r="V8" i="14" s="1"/>
  <c r="G11" i="14"/>
  <c r="I11" i="14"/>
  <c r="K11" i="14"/>
  <c r="M11" i="14"/>
  <c r="O11" i="14"/>
  <c r="Q11" i="14"/>
  <c r="V11" i="14"/>
  <c r="G13" i="14"/>
  <c r="K13" i="14"/>
  <c r="V13" i="14"/>
  <c r="G14" i="14"/>
  <c r="I14" i="14"/>
  <c r="I13" i="14" s="1"/>
  <c r="K14" i="14"/>
  <c r="M14" i="14"/>
  <c r="M13" i="14" s="1"/>
  <c r="O14" i="14"/>
  <c r="O13" i="14" s="1"/>
  <c r="Q14" i="14"/>
  <c r="Q13" i="14" s="1"/>
  <c r="V14" i="14"/>
  <c r="G16" i="14"/>
  <c r="O16" i="14"/>
  <c r="V16" i="14"/>
  <c r="G17" i="14"/>
  <c r="I17" i="14"/>
  <c r="I16" i="14" s="1"/>
  <c r="K17" i="14"/>
  <c r="K16" i="14" s="1"/>
  <c r="M17" i="14"/>
  <c r="M16" i="14" s="1"/>
  <c r="O17" i="14"/>
  <c r="Q17" i="14"/>
  <c r="Q16" i="14" s="1"/>
  <c r="V17" i="14"/>
  <c r="G20" i="14"/>
  <c r="G19" i="14" s="1"/>
  <c r="I20" i="14"/>
  <c r="I19" i="14" s="1"/>
  <c r="K20" i="14"/>
  <c r="M20" i="14"/>
  <c r="O20" i="14"/>
  <c r="Q20" i="14"/>
  <c r="Q19" i="14" s="1"/>
  <c r="V20" i="14"/>
  <c r="V19" i="14" s="1"/>
  <c r="G22" i="14"/>
  <c r="M22" i="14" s="1"/>
  <c r="I22" i="14"/>
  <c r="K22" i="14"/>
  <c r="K19" i="14" s="1"/>
  <c r="O22" i="14"/>
  <c r="Q22" i="14"/>
  <c r="V22" i="14"/>
  <c r="G24" i="14"/>
  <c r="I24" i="14"/>
  <c r="K24" i="14"/>
  <c r="M24" i="14"/>
  <c r="O24" i="14"/>
  <c r="Q24" i="14"/>
  <c r="V24" i="14"/>
  <c r="G26" i="14"/>
  <c r="M26" i="14" s="1"/>
  <c r="I26" i="14"/>
  <c r="K26" i="14"/>
  <c r="O26" i="14"/>
  <c r="Q26" i="14"/>
  <c r="V26" i="14"/>
  <c r="G28" i="14"/>
  <c r="I28" i="14"/>
  <c r="K28" i="14"/>
  <c r="M28" i="14"/>
  <c r="O28" i="14"/>
  <c r="Q28" i="14"/>
  <c r="V28" i="14"/>
  <c r="G30" i="14"/>
  <c r="M30" i="14" s="1"/>
  <c r="I30" i="14"/>
  <c r="K30" i="14"/>
  <c r="O30" i="14"/>
  <c r="O19" i="14" s="1"/>
  <c r="Q30" i="14"/>
  <c r="V30" i="14"/>
  <c r="G32" i="14"/>
  <c r="I32" i="14"/>
  <c r="K32" i="14"/>
  <c r="M32" i="14"/>
  <c r="O32" i="14"/>
  <c r="Q32" i="14"/>
  <c r="V32" i="14"/>
  <c r="G34" i="14"/>
  <c r="M34" i="14" s="1"/>
  <c r="I34" i="14"/>
  <c r="K34" i="14"/>
  <c r="O34" i="14"/>
  <c r="Q34" i="14"/>
  <c r="V34" i="14"/>
  <c r="G36" i="14"/>
  <c r="I36" i="14"/>
  <c r="K36" i="14"/>
  <c r="M36" i="14"/>
  <c r="O36" i="14"/>
  <c r="Q36" i="14"/>
  <c r="V36" i="14"/>
  <c r="G38" i="14"/>
  <c r="M38" i="14" s="1"/>
  <c r="I38" i="14"/>
  <c r="K38" i="14"/>
  <c r="O38" i="14"/>
  <c r="Q38" i="14"/>
  <c r="V38" i="14"/>
  <c r="G40" i="14"/>
  <c r="I40" i="14"/>
  <c r="K40" i="14"/>
  <c r="M40" i="14"/>
  <c r="O40" i="14"/>
  <c r="Q40" i="14"/>
  <c r="V40" i="14"/>
  <c r="G42" i="14"/>
  <c r="M42" i="14" s="1"/>
  <c r="I42" i="14"/>
  <c r="K42" i="14"/>
  <c r="O42" i="14"/>
  <c r="Q42" i="14"/>
  <c r="V42" i="14"/>
  <c r="G44" i="14"/>
  <c r="I44" i="14"/>
  <c r="K44" i="14"/>
  <c r="M44" i="14"/>
  <c r="O44" i="14"/>
  <c r="Q44" i="14"/>
  <c r="V44" i="14"/>
  <c r="G46" i="14"/>
  <c r="M46" i="14" s="1"/>
  <c r="I46" i="14"/>
  <c r="K46" i="14"/>
  <c r="O46" i="14"/>
  <c r="Q46" i="14"/>
  <c r="V46" i="14"/>
  <c r="G48" i="14"/>
  <c r="I48" i="14"/>
  <c r="K48" i="14"/>
  <c r="M48" i="14"/>
  <c r="O48" i="14"/>
  <c r="Q48" i="14"/>
  <c r="V48" i="14"/>
  <c r="G50" i="14"/>
  <c r="M50" i="14" s="1"/>
  <c r="I50" i="14"/>
  <c r="K50" i="14"/>
  <c r="O50" i="14"/>
  <c r="Q50" i="14"/>
  <c r="V50" i="14"/>
  <c r="G52" i="14"/>
  <c r="I52" i="14"/>
  <c r="K52" i="14"/>
  <c r="M52" i="14"/>
  <c r="O52" i="14"/>
  <c r="Q52" i="14"/>
  <c r="V52" i="14"/>
  <c r="G54" i="14"/>
  <c r="M54" i="14" s="1"/>
  <c r="I54" i="14"/>
  <c r="K54" i="14"/>
  <c r="O54" i="14"/>
  <c r="Q54" i="14"/>
  <c r="V54" i="14"/>
  <c r="G56" i="14"/>
  <c r="I56" i="14"/>
  <c r="K56" i="14"/>
  <c r="M56" i="14"/>
  <c r="O56" i="14"/>
  <c r="Q56" i="14"/>
  <c r="V56" i="14"/>
  <c r="G58" i="14"/>
  <c r="M58" i="14" s="1"/>
  <c r="I58" i="14"/>
  <c r="K58" i="14"/>
  <c r="O58" i="14"/>
  <c r="Q58" i="14"/>
  <c r="V58" i="14"/>
  <c r="G60" i="14"/>
  <c r="I60" i="14"/>
  <c r="K60" i="14"/>
  <c r="M60" i="14"/>
  <c r="O60" i="14"/>
  <c r="Q60" i="14"/>
  <c r="V60" i="14"/>
  <c r="G62" i="14"/>
  <c r="M62" i="14" s="1"/>
  <c r="I62" i="14"/>
  <c r="K62" i="14"/>
  <c r="O62" i="14"/>
  <c r="Q62" i="14"/>
  <c r="V62" i="14"/>
  <c r="G64" i="14"/>
  <c r="I64" i="14"/>
  <c r="K64" i="14"/>
  <c r="M64" i="14"/>
  <c r="O64" i="14"/>
  <c r="Q64" i="14"/>
  <c r="V64" i="14"/>
  <c r="G66" i="14"/>
  <c r="M66" i="14" s="1"/>
  <c r="I66" i="14"/>
  <c r="K66" i="14"/>
  <c r="O66" i="14"/>
  <c r="Q66" i="14"/>
  <c r="V66" i="14"/>
  <c r="G68" i="14"/>
  <c r="I68" i="14"/>
  <c r="K68" i="14"/>
  <c r="M68" i="14"/>
  <c r="O68" i="14"/>
  <c r="Q68" i="14"/>
  <c r="V68" i="14"/>
  <c r="G70" i="14"/>
  <c r="M70" i="14" s="1"/>
  <c r="I70" i="14"/>
  <c r="K70" i="14"/>
  <c r="O70" i="14"/>
  <c r="Q70" i="14"/>
  <c r="V70" i="14"/>
  <c r="G72" i="14"/>
  <c r="I72" i="14"/>
  <c r="K72" i="14"/>
  <c r="M72" i="14"/>
  <c r="O72" i="14"/>
  <c r="Q72" i="14"/>
  <c r="V72" i="14"/>
  <c r="G74" i="14"/>
  <c r="M74" i="14" s="1"/>
  <c r="I74" i="14"/>
  <c r="K74" i="14"/>
  <c r="O74" i="14"/>
  <c r="Q74" i="14"/>
  <c r="V74" i="14"/>
  <c r="G76" i="14"/>
  <c r="I76" i="14"/>
  <c r="K76" i="14"/>
  <c r="M76" i="14"/>
  <c r="O76" i="14"/>
  <c r="Q76" i="14"/>
  <c r="V76" i="14"/>
  <c r="G78" i="14"/>
  <c r="M78" i="14" s="1"/>
  <c r="I78" i="14"/>
  <c r="K78" i="14"/>
  <c r="O78" i="14"/>
  <c r="Q78" i="14"/>
  <c r="V78" i="14"/>
  <c r="G80" i="14"/>
  <c r="I80" i="14"/>
  <c r="K80" i="14"/>
  <c r="M80" i="14"/>
  <c r="O80" i="14"/>
  <c r="Q80" i="14"/>
  <c r="V80" i="14"/>
  <c r="G82" i="14"/>
  <c r="M82" i="14" s="1"/>
  <c r="I82" i="14"/>
  <c r="K82" i="14"/>
  <c r="O82" i="14"/>
  <c r="Q82" i="14"/>
  <c r="V82" i="14"/>
  <c r="G84" i="14"/>
  <c r="I84" i="14"/>
  <c r="K84" i="14"/>
  <c r="M84" i="14"/>
  <c r="O84" i="14"/>
  <c r="Q84" i="14"/>
  <c r="V84" i="14"/>
  <c r="G86" i="14"/>
  <c r="M86" i="14" s="1"/>
  <c r="I86" i="14"/>
  <c r="K86" i="14"/>
  <c r="O86" i="14"/>
  <c r="Q86" i="14"/>
  <c r="V86" i="14"/>
  <c r="G88" i="14"/>
  <c r="I88" i="14"/>
  <c r="K88" i="14"/>
  <c r="M88" i="14"/>
  <c r="O88" i="14"/>
  <c r="Q88" i="14"/>
  <c r="V88" i="14"/>
  <c r="G90" i="14"/>
  <c r="M90" i="14" s="1"/>
  <c r="I90" i="14"/>
  <c r="K90" i="14"/>
  <c r="O90" i="14"/>
  <c r="Q90" i="14"/>
  <c r="V90" i="14"/>
  <c r="G92" i="14"/>
  <c r="I92" i="14"/>
  <c r="K92" i="14"/>
  <c r="M92" i="14"/>
  <c r="O92" i="14"/>
  <c r="Q92" i="14"/>
  <c r="V92" i="14"/>
  <c r="G94" i="14"/>
  <c r="M94" i="14" s="1"/>
  <c r="I94" i="14"/>
  <c r="K94" i="14"/>
  <c r="O94" i="14"/>
  <c r="Q94" i="14"/>
  <c r="V94" i="14"/>
  <c r="G96" i="14"/>
  <c r="I96" i="14"/>
  <c r="K96" i="14"/>
  <c r="M96" i="14"/>
  <c r="O96" i="14"/>
  <c r="Q96" i="14"/>
  <c r="V96" i="14"/>
  <c r="G98" i="14"/>
  <c r="M98" i="14" s="1"/>
  <c r="I98" i="14"/>
  <c r="K98" i="14"/>
  <c r="O98" i="14"/>
  <c r="Q98" i="14"/>
  <c r="V98" i="14"/>
  <c r="G100" i="14"/>
  <c r="I100" i="14"/>
  <c r="K100" i="14"/>
  <c r="M100" i="14"/>
  <c r="O100" i="14"/>
  <c r="Q100" i="14"/>
  <c r="V100" i="14"/>
  <c r="G102" i="14"/>
  <c r="M102" i="14" s="1"/>
  <c r="I102" i="14"/>
  <c r="K102" i="14"/>
  <c r="O102" i="14"/>
  <c r="Q102" i="14"/>
  <c r="V102" i="14"/>
  <c r="G104" i="14"/>
  <c r="I104" i="14"/>
  <c r="K104" i="14"/>
  <c r="M104" i="14"/>
  <c r="O104" i="14"/>
  <c r="Q104" i="14"/>
  <c r="V104" i="14"/>
  <c r="G106" i="14"/>
  <c r="M106" i="14" s="1"/>
  <c r="I106" i="14"/>
  <c r="K106" i="14"/>
  <c r="O106" i="14"/>
  <c r="Q106" i="14"/>
  <c r="V106" i="14"/>
  <c r="G108" i="14"/>
  <c r="I108" i="14"/>
  <c r="K108" i="14"/>
  <c r="M108" i="14"/>
  <c r="O108" i="14"/>
  <c r="Q108" i="14"/>
  <c r="V108" i="14"/>
  <c r="G110" i="14"/>
  <c r="M110" i="14" s="1"/>
  <c r="I110" i="14"/>
  <c r="K110" i="14"/>
  <c r="O110" i="14"/>
  <c r="Q110" i="14"/>
  <c r="V110" i="14"/>
  <c r="G112" i="14"/>
  <c r="I112" i="14"/>
  <c r="K112" i="14"/>
  <c r="M112" i="14"/>
  <c r="O112" i="14"/>
  <c r="Q112" i="14"/>
  <c r="V112" i="14"/>
  <c r="G114" i="14"/>
  <c r="M114" i="14" s="1"/>
  <c r="I114" i="14"/>
  <c r="K114" i="14"/>
  <c r="O114" i="14"/>
  <c r="Q114" i="14"/>
  <c r="V114" i="14"/>
  <c r="G116" i="14"/>
  <c r="I116" i="14"/>
  <c r="K116" i="14"/>
  <c r="M116" i="14"/>
  <c r="O116" i="14"/>
  <c r="Q116" i="14"/>
  <c r="V116" i="14"/>
  <c r="G118" i="14"/>
  <c r="M118" i="14" s="1"/>
  <c r="I118" i="14"/>
  <c r="K118" i="14"/>
  <c r="O118" i="14"/>
  <c r="Q118" i="14"/>
  <c r="V118" i="14"/>
  <c r="G120" i="14"/>
  <c r="I120" i="14"/>
  <c r="K120" i="14"/>
  <c r="M120" i="14"/>
  <c r="O120" i="14"/>
  <c r="Q120" i="14"/>
  <c r="V120" i="14"/>
  <c r="G122" i="14"/>
  <c r="M122" i="14" s="1"/>
  <c r="I122" i="14"/>
  <c r="K122" i="14"/>
  <c r="O122" i="14"/>
  <c r="Q122" i="14"/>
  <c r="V122" i="14"/>
  <c r="G124" i="14"/>
  <c r="I124" i="14"/>
  <c r="K124" i="14"/>
  <c r="M124" i="14"/>
  <c r="O124" i="14"/>
  <c r="Q124" i="14"/>
  <c r="V124" i="14"/>
  <c r="G126" i="14"/>
  <c r="M126" i="14" s="1"/>
  <c r="I126" i="14"/>
  <c r="K126" i="14"/>
  <c r="O126" i="14"/>
  <c r="Q126" i="14"/>
  <c r="V126" i="14"/>
  <c r="G128" i="14"/>
  <c r="I128" i="14"/>
  <c r="K128" i="14"/>
  <c r="M128" i="14"/>
  <c r="O128" i="14"/>
  <c r="Q128" i="14"/>
  <c r="V128" i="14"/>
  <c r="G130" i="14"/>
  <c r="M130" i="14" s="1"/>
  <c r="I130" i="14"/>
  <c r="K130" i="14"/>
  <c r="O130" i="14"/>
  <c r="Q130" i="14"/>
  <c r="V130" i="14"/>
  <c r="G132" i="14"/>
  <c r="I132" i="14"/>
  <c r="K132" i="14"/>
  <c r="M132" i="14"/>
  <c r="O132" i="14"/>
  <c r="Q132" i="14"/>
  <c r="V132" i="14"/>
  <c r="G134" i="14"/>
  <c r="M134" i="14" s="1"/>
  <c r="I134" i="14"/>
  <c r="K134" i="14"/>
  <c r="O134" i="14"/>
  <c r="Q134" i="14"/>
  <c r="V134" i="14"/>
  <c r="G136" i="14"/>
  <c r="I136" i="14"/>
  <c r="K136" i="14"/>
  <c r="M136" i="14"/>
  <c r="O136" i="14"/>
  <c r="Q136" i="14"/>
  <c r="V136" i="14"/>
  <c r="G138" i="14"/>
  <c r="M138" i="14" s="1"/>
  <c r="I138" i="14"/>
  <c r="K138" i="14"/>
  <c r="O138" i="14"/>
  <c r="Q138" i="14"/>
  <c r="V138" i="14"/>
  <c r="G140" i="14"/>
  <c r="I140" i="14"/>
  <c r="K140" i="14"/>
  <c r="M140" i="14"/>
  <c r="O140" i="14"/>
  <c r="Q140" i="14"/>
  <c r="V140" i="14"/>
  <c r="G142" i="14"/>
  <c r="M142" i="14" s="1"/>
  <c r="I142" i="14"/>
  <c r="K142" i="14"/>
  <c r="O142" i="14"/>
  <c r="Q142" i="14"/>
  <c r="V142" i="14"/>
  <c r="G144" i="14"/>
  <c r="I144" i="14"/>
  <c r="K144" i="14"/>
  <c r="M144" i="14"/>
  <c r="O144" i="14"/>
  <c r="Q144" i="14"/>
  <c r="V144" i="14"/>
  <c r="G146" i="14"/>
  <c r="G147" i="14"/>
  <c r="I147" i="14"/>
  <c r="I146" i="14" s="1"/>
  <c r="K147" i="14"/>
  <c r="K146" i="14" s="1"/>
  <c r="M147" i="14"/>
  <c r="M146" i="14" s="1"/>
  <c r="O147" i="14"/>
  <c r="Q147" i="14"/>
  <c r="Q146" i="14" s="1"/>
  <c r="V147" i="14"/>
  <c r="G149" i="14"/>
  <c r="M149" i="14" s="1"/>
  <c r="I149" i="14"/>
  <c r="K149" i="14"/>
  <c r="O149" i="14"/>
  <c r="O146" i="14" s="1"/>
  <c r="Q149" i="14"/>
  <c r="V149" i="14"/>
  <c r="G151" i="14"/>
  <c r="I151" i="14"/>
  <c r="K151" i="14"/>
  <c r="M151" i="14"/>
  <c r="O151" i="14"/>
  <c r="Q151" i="14"/>
  <c r="V151" i="14"/>
  <c r="G153" i="14"/>
  <c r="M153" i="14" s="1"/>
  <c r="I153" i="14"/>
  <c r="K153" i="14"/>
  <c r="O153" i="14"/>
  <c r="Q153" i="14"/>
  <c r="V153" i="14"/>
  <c r="G155" i="14"/>
  <c r="I155" i="14"/>
  <c r="K155" i="14"/>
  <c r="M155" i="14"/>
  <c r="O155" i="14"/>
  <c r="Q155" i="14"/>
  <c r="V155" i="14"/>
  <c r="G157" i="14"/>
  <c r="M157" i="14" s="1"/>
  <c r="I157" i="14"/>
  <c r="K157" i="14"/>
  <c r="O157" i="14"/>
  <c r="Q157" i="14"/>
  <c r="V157" i="14"/>
  <c r="V146" i="14" s="1"/>
  <c r="G159" i="14"/>
  <c r="I159" i="14"/>
  <c r="K159" i="14"/>
  <c r="M159" i="14"/>
  <c r="O159" i="14"/>
  <c r="Q159" i="14"/>
  <c r="V159" i="14"/>
  <c r="G162" i="14"/>
  <c r="G161" i="14" s="1"/>
  <c r="I162" i="14"/>
  <c r="I161" i="14" s="1"/>
  <c r="K162" i="14"/>
  <c r="M162" i="14"/>
  <c r="O162" i="14"/>
  <c r="Q162" i="14"/>
  <c r="Q161" i="14" s="1"/>
  <c r="V162" i="14"/>
  <c r="V161" i="14" s="1"/>
  <c r="G164" i="14"/>
  <c r="M164" i="14" s="1"/>
  <c r="I164" i="14"/>
  <c r="K164" i="14"/>
  <c r="K161" i="14" s="1"/>
  <c r="O164" i="14"/>
  <c r="Q164" i="14"/>
  <c r="V164" i="14"/>
  <c r="G166" i="14"/>
  <c r="I166" i="14"/>
  <c r="K166" i="14"/>
  <c r="M166" i="14"/>
  <c r="O166" i="14"/>
  <c r="Q166" i="14"/>
  <c r="V166" i="14"/>
  <c r="G168" i="14"/>
  <c r="M168" i="14" s="1"/>
  <c r="I168" i="14"/>
  <c r="K168" i="14"/>
  <c r="O168" i="14"/>
  <c r="Q168" i="14"/>
  <c r="V168" i="14"/>
  <c r="G170" i="14"/>
  <c r="I170" i="14"/>
  <c r="K170" i="14"/>
  <c r="M170" i="14"/>
  <c r="O170" i="14"/>
  <c r="Q170" i="14"/>
  <c r="V170" i="14"/>
  <c r="G172" i="14"/>
  <c r="M172" i="14" s="1"/>
  <c r="I172" i="14"/>
  <c r="K172" i="14"/>
  <c r="O172" i="14"/>
  <c r="O161" i="14" s="1"/>
  <c r="Q172" i="14"/>
  <c r="V172" i="14"/>
  <c r="G174" i="14"/>
  <c r="I174" i="14"/>
  <c r="K174" i="14"/>
  <c r="M174" i="14"/>
  <c r="O174" i="14"/>
  <c r="Q174" i="14"/>
  <c r="V174" i="14"/>
  <c r="G176" i="14"/>
  <c r="M176" i="14" s="1"/>
  <c r="I176" i="14"/>
  <c r="K176" i="14"/>
  <c r="O176" i="14"/>
  <c r="Q176" i="14"/>
  <c r="V176" i="14"/>
  <c r="G178" i="14"/>
  <c r="I178" i="14"/>
  <c r="K178" i="14"/>
  <c r="M178" i="14"/>
  <c r="O178" i="14"/>
  <c r="Q178" i="14"/>
  <c r="V178" i="14"/>
  <c r="G180" i="14"/>
  <c r="M180" i="14" s="1"/>
  <c r="I180" i="14"/>
  <c r="K180" i="14"/>
  <c r="O180" i="14"/>
  <c r="Q180" i="14"/>
  <c r="V180" i="14"/>
  <c r="G182" i="14"/>
  <c r="I182" i="14"/>
  <c r="K182" i="14"/>
  <c r="M182" i="14"/>
  <c r="O182" i="14"/>
  <c r="Q182" i="14"/>
  <c r="V182" i="14"/>
  <c r="G184" i="14"/>
  <c r="M184" i="14" s="1"/>
  <c r="I184" i="14"/>
  <c r="K184" i="14"/>
  <c r="O184" i="14"/>
  <c r="Q184" i="14"/>
  <c r="V184" i="14"/>
  <c r="G186" i="14"/>
  <c r="I186" i="14"/>
  <c r="K186" i="14"/>
  <c r="M186" i="14"/>
  <c r="O186" i="14"/>
  <c r="Q186" i="14"/>
  <c r="V186" i="14"/>
  <c r="G188" i="14"/>
  <c r="M188" i="14" s="1"/>
  <c r="I188" i="14"/>
  <c r="K188" i="14"/>
  <c r="O188" i="14"/>
  <c r="Q188" i="14"/>
  <c r="V188" i="14"/>
  <c r="G190" i="14"/>
  <c r="I190" i="14"/>
  <c r="K190" i="14"/>
  <c r="M190" i="14"/>
  <c r="O190" i="14"/>
  <c r="Q190" i="14"/>
  <c r="V190" i="14"/>
  <c r="G192" i="14"/>
  <c r="M192" i="14" s="1"/>
  <c r="I192" i="14"/>
  <c r="K192" i="14"/>
  <c r="O192" i="14"/>
  <c r="Q192" i="14"/>
  <c r="V192" i="14"/>
  <c r="Q194" i="14"/>
  <c r="G195" i="14"/>
  <c r="G194" i="14" s="1"/>
  <c r="I195" i="14"/>
  <c r="I194" i="14" s="1"/>
  <c r="K195" i="14"/>
  <c r="K194" i="14" s="1"/>
  <c r="O195" i="14"/>
  <c r="O194" i="14" s="1"/>
  <c r="Q195" i="14"/>
  <c r="V195" i="14"/>
  <c r="V194" i="14" s="1"/>
  <c r="G197" i="14"/>
  <c r="I197" i="14"/>
  <c r="K197" i="14"/>
  <c r="M197" i="14"/>
  <c r="O197" i="14"/>
  <c r="Q197" i="14"/>
  <c r="V197" i="14"/>
  <c r="G199" i="14"/>
  <c r="K199" i="14"/>
  <c r="V199" i="14"/>
  <c r="G200" i="14"/>
  <c r="I200" i="14"/>
  <c r="I199" i="14" s="1"/>
  <c r="K200" i="14"/>
  <c r="M200" i="14"/>
  <c r="M199" i="14" s="1"/>
  <c r="O200" i="14"/>
  <c r="O199" i="14" s="1"/>
  <c r="Q200" i="14"/>
  <c r="Q199" i="14" s="1"/>
  <c r="V200" i="14"/>
  <c r="G202" i="14"/>
  <c r="G203" i="14"/>
  <c r="I203" i="14"/>
  <c r="I202" i="14" s="1"/>
  <c r="K203" i="14"/>
  <c r="K202" i="14" s="1"/>
  <c r="M203" i="14"/>
  <c r="O203" i="14"/>
  <c r="Q203" i="14"/>
  <c r="Q202" i="14" s="1"/>
  <c r="V203" i="14"/>
  <c r="G205" i="14"/>
  <c r="M205" i="14" s="1"/>
  <c r="I205" i="14"/>
  <c r="K205" i="14"/>
  <c r="O205" i="14"/>
  <c r="O202" i="14" s="1"/>
  <c r="Q205" i="14"/>
  <c r="V205" i="14"/>
  <c r="G207" i="14"/>
  <c r="I207" i="14"/>
  <c r="K207" i="14"/>
  <c r="M207" i="14"/>
  <c r="O207" i="14"/>
  <c r="Q207" i="14"/>
  <c r="V207" i="14"/>
  <c r="G209" i="14"/>
  <c r="M209" i="14" s="1"/>
  <c r="I209" i="14"/>
  <c r="K209" i="14"/>
  <c r="O209" i="14"/>
  <c r="Q209" i="14"/>
  <c r="V209" i="14"/>
  <c r="G211" i="14"/>
  <c r="I211" i="14"/>
  <c r="K211" i="14"/>
  <c r="M211" i="14"/>
  <c r="O211" i="14"/>
  <c r="Q211" i="14"/>
  <c r="V211" i="14"/>
  <c r="G213" i="14"/>
  <c r="M213" i="14" s="1"/>
  <c r="I213" i="14"/>
  <c r="K213" i="14"/>
  <c r="O213" i="14"/>
  <c r="Q213" i="14"/>
  <c r="V213" i="14"/>
  <c r="V202" i="14" s="1"/>
  <c r="G215" i="14"/>
  <c r="I215" i="14"/>
  <c r="K215" i="14"/>
  <c r="M215" i="14"/>
  <c r="O215" i="14"/>
  <c r="Q215" i="14"/>
  <c r="V215" i="14"/>
  <c r="AE218" i="14"/>
  <c r="G382" i="13"/>
  <c r="BA54" i="13"/>
  <c r="BA41" i="13"/>
  <c r="BA13" i="13"/>
  <c r="G8" i="13"/>
  <c r="I8" i="13"/>
  <c r="V8" i="13"/>
  <c r="G9" i="13"/>
  <c r="M9" i="13" s="1"/>
  <c r="M8" i="13" s="1"/>
  <c r="I9" i="13"/>
  <c r="K9" i="13"/>
  <c r="K8" i="13" s="1"/>
  <c r="O9" i="13"/>
  <c r="O8" i="13" s="1"/>
  <c r="Q9" i="13"/>
  <c r="Q8" i="13" s="1"/>
  <c r="V9" i="13"/>
  <c r="O11" i="13"/>
  <c r="G12" i="13"/>
  <c r="G11" i="13" s="1"/>
  <c r="I12" i="13"/>
  <c r="K12" i="13"/>
  <c r="K11" i="13" s="1"/>
  <c r="M12" i="13"/>
  <c r="O12" i="13"/>
  <c r="Q12" i="13"/>
  <c r="V12" i="13"/>
  <c r="V11" i="13" s="1"/>
  <c r="G16" i="13"/>
  <c r="I16" i="13"/>
  <c r="K16" i="13"/>
  <c r="M16" i="13"/>
  <c r="O16" i="13"/>
  <c r="Q16" i="13"/>
  <c r="V16" i="13"/>
  <c r="G20" i="13"/>
  <c r="I20" i="13"/>
  <c r="I11" i="13" s="1"/>
  <c r="K20" i="13"/>
  <c r="M20" i="13"/>
  <c r="O20" i="13"/>
  <c r="Q20" i="13"/>
  <c r="V20" i="13"/>
  <c r="G24" i="13"/>
  <c r="M24" i="13" s="1"/>
  <c r="I24" i="13"/>
  <c r="K24" i="13"/>
  <c r="O24" i="13"/>
  <c r="Q24" i="13"/>
  <c r="V24" i="13"/>
  <c r="G28" i="13"/>
  <c r="M28" i="13" s="1"/>
  <c r="I28" i="13"/>
  <c r="K28" i="13"/>
  <c r="O28" i="13"/>
  <c r="Q28" i="13"/>
  <c r="Q11" i="13" s="1"/>
  <c r="V28" i="13"/>
  <c r="I31" i="13"/>
  <c r="O31" i="13"/>
  <c r="Q31" i="13"/>
  <c r="G32" i="13"/>
  <c r="G31" i="13" s="1"/>
  <c r="I32" i="13"/>
  <c r="K32" i="13"/>
  <c r="K31" i="13" s="1"/>
  <c r="M32" i="13"/>
  <c r="M31" i="13" s="1"/>
  <c r="O32" i="13"/>
  <c r="Q32" i="13"/>
  <c r="V32" i="13"/>
  <c r="V31" i="13" s="1"/>
  <c r="G34" i="13"/>
  <c r="K34" i="13"/>
  <c r="M34" i="13"/>
  <c r="Q34" i="13"/>
  <c r="V34" i="13"/>
  <c r="G35" i="13"/>
  <c r="I35" i="13"/>
  <c r="I34" i="13" s="1"/>
  <c r="K35" i="13"/>
  <c r="M35" i="13"/>
  <c r="O35" i="13"/>
  <c r="O34" i="13" s="1"/>
  <c r="Q35" i="13"/>
  <c r="V35" i="13"/>
  <c r="G39" i="13"/>
  <c r="I39" i="13"/>
  <c r="O39" i="13"/>
  <c r="V39" i="13"/>
  <c r="G40" i="13"/>
  <c r="M40" i="13" s="1"/>
  <c r="M39" i="13" s="1"/>
  <c r="I40" i="13"/>
  <c r="K40" i="13"/>
  <c r="K39" i="13" s="1"/>
  <c r="O40" i="13"/>
  <c r="Q40" i="13"/>
  <c r="Q39" i="13" s="1"/>
  <c r="V40" i="13"/>
  <c r="I45" i="13"/>
  <c r="O45" i="13"/>
  <c r="Q45" i="13"/>
  <c r="G46" i="13"/>
  <c r="G45" i="13" s="1"/>
  <c r="I46" i="13"/>
  <c r="K46" i="13"/>
  <c r="M46" i="13"/>
  <c r="M45" i="13" s="1"/>
  <c r="O46" i="13"/>
  <c r="Q46" i="13"/>
  <c r="V46" i="13"/>
  <c r="V45" i="13" s="1"/>
  <c r="G49" i="13"/>
  <c r="I49" i="13"/>
  <c r="K49" i="13"/>
  <c r="K45" i="13" s="1"/>
  <c r="M49" i="13"/>
  <c r="O49" i="13"/>
  <c r="Q49" i="13"/>
  <c r="V49" i="13"/>
  <c r="I52" i="13"/>
  <c r="K52" i="13"/>
  <c r="O52" i="13"/>
  <c r="G53" i="13"/>
  <c r="M53" i="13" s="1"/>
  <c r="I53" i="13"/>
  <c r="K53" i="13"/>
  <c r="O53" i="13"/>
  <c r="Q53" i="13"/>
  <c r="V53" i="13"/>
  <c r="V52" i="13" s="1"/>
  <c r="G57" i="13"/>
  <c r="M57" i="13" s="1"/>
  <c r="I57" i="13"/>
  <c r="K57" i="13"/>
  <c r="O57" i="13"/>
  <c r="Q57" i="13"/>
  <c r="Q52" i="13" s="1"/>
  <c r="V57" i="13"/>
  <c r="I62" i="13"/>
  <c r="K62" i="13"/>
  <c r="O62" i="13"/>
  <c r="Q62" i="13"/>
  <c r="G63" i="13"/>
  <c r="G62" i="13" s="1"/>
  <c r="I63" i="13"/>
  <c r="K63" i="13"/>
  <c r="M63" i="13"/>
  <c r="M62" i="13" s="1"/>
  <c r="O63" i="13"/>
  <c r="Q63" i="13"/>
  <c r="V63" i="13"/>
  <c r="V62" i="13" s="1"/>
  <c r="G66" i="13"/>
  <c r="K66" i="13"/>
  <c r="M66" i="13"/>
  <c r="Q66" i="13"/>
  <c r="V66" i="13"/>
  <c r="G67" i="13"/>
  <c r="I67" i="13"/>
  <c r="I66" i="13" s="1"/>
  <c r="K67" i="13"/>
  <c r="M67" i="13"/>
  <c r="O67" i="13"/>
  <c r="O66" i="13" s="1"/>
  <c r="Q67" i="13"/>
  <c r="V67" i="13"/>
  <c r="G72" i="13"/>
  <c r="M72" i="13" s="1"/>
  <c r="I72" i="13"/>
  <c r="K72" i="13"/>
  <c r="K71" i="13" s="1"/>
  <c r="O72" i="13"/>
  <c r="Q72" i="13"/>
  <c r="Q71" i="13" s="1"/>
  <c r="V72" i="13"/>
  <c r="G75" i="13"/>
  <c r="M75" i="13" s="1"/>
  <c r="I75" i="13"/>
  <c r="K75" i="13"/>
  <c r="O75" i="13"/>
  <c r="O71" i="13" s="1"/>
  <c r="Q75" i="13"/>
  <c r="V75" i="13"/>
  <c r="G78" i="13"/>
  <c r="I78" i="13"/>
  <c r="K78" i="13"/>
  <c r="M78" i="13"/>
  <c r="O78" i="13"/>
  <c r="Q78" i="13"/>
  <c r="V78" i="13"/>
  <c r="G81" i="13"/>
  <c r="I81" i="13"/>
  <c r="K81" i="13"/>
  <c r="M81" i="13"/>
  <c r="O81" i="13"/>
  <c r="Q81" i="13"/>
  <c r="V81" i="13"/>
  <c r="G85" i="13"/>
  <c r="I85" i="13"/>
  <c r="I71" i="13" s="1"/>
  <c r="K85" i="13"/>
  <c r="M85" i="13"/>
  <c r="O85" i="13"/>
  <c r="Q85" i="13"/>
  <c r="V85" i="13"/>
  <c r="G88" i="13"/>
  <c r="M88" i="13" s="1"/>
  <c r="I88" i="13"/>
  <c r="K88" i="13"/>
  <c r="O88" i="13"/>
  <c r="Q88" i="13"/>
  <c r="V88" i="13"/>
  <c r="V71" i="13" s="1"/>
  <c r="G92" i="13"/>
  <c r="M92" i="13" s="1"/>
  <c r="I92" i="13"/>
  <c r="K92" i="13"/>
  <c r="O92" i="13"/>
  <c r="Q92" i="13"/>
  <c r="V92" i="13"/>
  <c r="G95" i="13"/>
  <c r="M95" i="13" s="1"/>
  <c r="I95" i="13"/>
  <c r="K95" i="13"/>
  <c r="O95" i="13"/>
  <c r="Q95" i="13"/>
  <c r="V95" i="13"/>
  <c r="G97" i="13"/>
  <c r="I97" i="13"/>
  <c r="K97" i="13"/>
  <c r="M97" i="13"/>
  <c r="O97" i="13"/>
  <c r="Q97" i="13"/>
  <c r="V97" i="13"/>
  <c r="G99" i="13"/>
  <c r="I99" i="13"/>
  <c r="K99" i="13"/>
  <c r="M99" i="13"/>
  <c r="O99" i="13"/>
  <c r="Q99" i="13"/>
  <c r="V99" i="13"/>
  <c r="G102" i="13"/>
  <c r="I102" i="13"/>
  <c r="K102" i="13"/>
  <c r="M102" i="13"/>
  <c r="O102" i="13"/>
  <c r="Q102" i="13"/>
  <c r="V102" i="13"/>
  <c r="G104" i="13"/>
  <c r="M104" i="13" s="1"/>
  <c r="I104" i="13"/>
  <c r="K104" i="13"/>
  <c r="O104" i="13"/>
  <c r="Q104" i="13"/>
  <c r="V104" i="13"/>
  <c r="G106" i="13"/>
  <c r="M106" i="13" s="1"/>
  <c r="I106" i="13"/>
  <c r="K106" i="13"/>
  <c r="O106" i="13"/>
  <c r="Q106" i="13"/>
  <c r="V106" i="13"/>
  <c r="G110" i="13"/>
  <c r="M110" i="13" s="1"/>
  <c r="I110" i="13"/>
  <c r="K110" i="13"/>
  <c r="O110" i="13"/>
  <c r="Q110" i="13"/>
  <c r="V110" i="13"/>
  <c r="G113" i="13"/>
  <c r="I113" i="13"/>
  <c r="K113" i="13"/>
  <c r="M113" i="13"/>
  <c r="O113" i="13"/>
  <c r="Q113" i="13"/>
  <c r="V113" i="13"/>
  <c r="G116" i="13"/>
  <c r="I116" i="13"/>
  <c r="K116" i="13"/>
  <c r="M116" i="13"/>
  <c r="O116" i="13"/>
  <c r="Q116" i="13"/>
  <c r="V116" i="13"/>
  <c r="G119" i="13"/>
  <c r="I119" i="13"/>
  <c r="K119" i="13"/>
  <c r="M119" i="13"/>
  <c r="O119" i="13"/>
  <c r="Q119" i="13"/>
  <c r="V119" i="13"/>
  <c r="G123" i="13"/>
  <c r="M123" i="13" s="1"/>
  <c r="I123" i="13"/>
  <c r="K123" i="13"/>
  <c r="O123" i="13"/>
  <c r="Q123" i="13"/>
  <c r="V123" i="13"/>
  <c r="G126" i="13"/>
  <c r="M126" i="13" s="1"/>
  <c r="I126" i="13"/>
  <c r="K126" i="13"/>
  <c r="O126" i="13"/>
  <c r="Q126" i="13"/>
  <c r="V126" i="13"/>
  <c r="G128" i="13"/>
  <c r="M128" i="13" s="1"/>
  <c r="I128" i="13"/>
  <c r="K128" i="13"/>
  <c r="O128" i="13"/>
  <c r="Q128" i="13"/>
  <c r="V128" i="13"/>
  <c r="G130" i="13"/>
  <c r="I130" i="13"/>
  <c r="K130" i="13"/>
  <c r="M130" i="13"/>
  <c r="O130" i="13"/>
  <c r="Q130" i="13"/>
  <c r="V130" i="13"/>
  <c r="G133" i="13"/>
  <c r="I133" i="13"/>
  <c r="K133" i="13"/>
  <c r="M133" i="13"/>
  <c r="O133" i="13"/>
  <c r="Q133" i="13"/>
  <c r="V133" i="13"/>
  <c r="G135" i="13"/>
  <c r="I135" i="13"/>
  <c r="K135" i="13"/>
  <c r="M135" i="13"/>
  <c r="O135" i="13"/>
  <c r="Q135" i="13"/>
  <c r="V135" i="13"/>
  <c r="G138" i="13"/>
  <c r="M138" i="13" s="1"/>
  <c r="I138" i="13"/>
  <c r="K138" i="13"/>
  <c r="O138" i="13"/>
  <c r="Q138" i="13"/>
  <c r="V138" i="13"/>
  <c r="G141" i="13"/>
  <c r="M141" i="13" s="1"/>
  <c r="I141" i="13"/>
  <c r="K141" i="13"/>
  <c r="O141" i="13"/>
  <c r="Q141" i="13"/>
  <c r="V141" i="13"/>
  <c r="G145" i="13"/>
  <c r="M145" i="13" s="1"/>
  <c r="I145" i="13"/>
  <c r="K145" i="13"/>
  <c r="O145" i="13"/>
  <c r="Q145" i="13"/>
  <c r="V145" i="13"/>
  <c r="G148" i="13"/>
  <c r="I148" i="13"/>
  <c r="K148" i="13"/>
  <c r="M148" i="13"/>
  <c r="O148" i="13"/>
  <c r="Q148" i="13"/>
  <c r="V148" i="13"/>
  <c r="G151" i="13"/>
  <c r="I151" i="13"/>
  <c r="K151" i="13"/>
  <c r="M151" i="13"/>
  <c r="O151" i="13"/>
  <c r="Q151" i="13"/>
  <c r="V151" i="13"/>
  <c r="G154" i="13"/>
  <c r="I154" i="13"/>
  <c r="K154" i="13"/>
  <c r="M154" i="13"/>
  <c r="O154" i="13"/>
  <c r="Q154" i="13"/>
  <c r="V154" i="13"/>
  <c r="G157" i="13"/>
  <c r="M157" i="13" s="1"/>
  <c r="I157" i="13"/>
  <c r="K157" i="13"/>
  <c r="O157" i="13"/>
  <c r="Q157" i="13"/>
  <c r="V157" i="13"/>
  <c r="G160" i="13"/>
  <c r="M160" i="13" s="1"/>
  <c r="I160" i="13"/>
  <c r="K160" i="13"/>
  <c r="O160" i="13"/>
  <c r="Q160" i="13"/>
  <c r="V160" i="13"/>
  <c r="G163" i="13"/>
  <c r="M163" i="13" s="1"/>
  <c r="I163" i="13"/>
  <c r="K163" i="13"/>
  <c r="O163" i="13"/>
  <c r="Q163" i="13"/>
  <c r="V163" i="13"/>
  <c r="G166" i="13"/>
  <c r="I166" i="13"/>
  <c r="K166" i="13"/>
  <c r="M166" i="13"/>
  <c r="O166" i="13"/>
  <c r="Q166" i="13"/>
  <c r="V166" i="13"/>
  <c r="G169" i="13"/>
  <c r="I169" i="13"/>
  <c r="K169" i="13"/>
  <c r="M169" i="13"/>
  <c r="O169" i="13"/>
  <c r="Q169" i="13"/>
  <c r="V169" i="13"/>
  <c r="G172" i="13"/>
  <c r="I172" i="13"/>
  <c r="K172" i="13"/>
  <c r="M172" i="13"/>
  <c r="O172" i="13"/>
  <c r="Q172" i="13"/>
  <c r="V172" i="13"/>
  <c r="G175" i="13"/>
  <c r="M175" i="13" s="1"/>
  <c r="I175" i="13"/>
  <c r="K175" i="13"/>
  <c r="O175" i="13"/>
  <c r="Q175" i="13"/>
  <c r="V175" i="13"/>
  <c r="G178" i="13"/>
  <c r="K178" i="13"/>
  <c r="Q178" i="13"/>
  <c r="V178" i="13"/>
  <c r="G179" i="13"/>
  <c r="M179" i="13" s="1"/>
  <c r="M178" i="13" s="1"/>
  <c r="I179" i="13"/>
  <c r="I178" i="13" s="1"/>
  <c r="K179" i="13"/>
  <c r="O179" i="13"/>
  <c r="O178" i="13" s="1"/>
  <c r="Q179" i="13"/>
  <c r="V179" i="13"/>
  <c r="G182" i="13"/>
  <c r="I182" i="13"/>
  <c r="K182" i="13"/>
  <c r="M182" i="13"/>
  <c r="O182" i="13"/>
  <c r="Q182" i="13"/>
  <c r="V182" i="13"/>
  <c r="G185" i="13"/>
  <c r="I185" i="13"/>
  <c r="I184" i="13" s="1"/>
  <c r="K185" i="13"/>
  <c r="M185" i="13"/>
  <c r="O185" i="13"/>
  <c r="O184" i="13" s="1"/>
  <c r="Q185" i="13"/>
  <c r="V185" i="13"/>
  <c r="G188" i="13"/>
  <c r="M188" i="13" s="1"/>
  <c r="I188" i="13"/>
  <c r="K188" i="13"/>
  <c r="O188" i="13"/>
  <c r="Q188" i="13"/>
  <c r="V188" i="13"/>
  <c r="V184" i="13" s="1"/>
  <c r="G191" i="13"/>
  <c r="M191" i="13" s="1"/>
  <c r="I191" i="13"/>
  <c r="K191" i="13"/>
  <c r="O191" i="13"/>
  <c r="Q191" i="13"/>
  <c r="Q184" i="13" s="1"/>
  <c r="V191" i="13"/>
  <c r="G195" i="13"/>
  <c r="M195" i="13" s="1"/>
  <c r="I195" i="13"/>
  <c r="K195" i="13"/>
  <c r="O195" i="13"/>
  <c r="Q195" i="13"/>
  <c r="V195" i="13"/>
  <c r="G199" i="13"/>
  <c r="I199" i="13"/>
  <c r="K199" i="13"/>
  <c r="M199" i="13"/>
  <c r="O199" i="13"/>
  <c r="Q199" i="13"/>
  <c r="V199" i="13"/>
  <c r="G203" i="13"/>
  <c r="I203" i="13"/>
  <c r="K203" i="13"/>
  <c r="K184" i="13" s="1"/>
  <c r="M203" i="13"/>
  <c r="O203" i="13"/>
  <c r="Q203" i="13"/>
  <c r="V203" i="13"/>
  <c r="G207" i="13"/>
  <c r="I207" i="13"/>
  <c r="K207" i="13"/>
  <c r="M207" i="13"/>
  <c r="O207" i="13"/>
  <c r="Q207" i="13"/>
  <c r="V207" i="13"/>
  <c r="G210" i="13"/>
  <c r="M210" i="13" s="1"/>
  <c r="I210" i="13"/>
  <c r="K210" i="13"/>
  <c r="O210" i="13"/>
  <c r="Q210" i="13"/>
  <c r="V210" i="13"/>
  <c r="G216" i="13"/>
  <c r="M216" i="13" s="1"/>
  <c r="I216" i="13"/>
  <c r="K216" i="13"/>
  <c r="O216" i="13"/>
  <c r="Q216" i="13"/>
  <c r="V216" i="13"/>
  <c r="G218" i="13"/>
  <c r="M218" i="13" s="1"/>
  <c r="I218" i="13"/>
  <c r="K218" i="13"/>
  <c r="O218" i="13"/>
  <c r="Q218" i="13"/>
  <c r="V218" i="13"/>
  <c r="G220" i="13"/>
  <c r="I220" i="13"/>
  <c r="K220" i="13"/>
  <c r="M220" i="13"/>
  <c r="O220" i="13"/>
  <c r="Q220" i="13"/>
  <c r="V220" i="13"/>
  <c r="G222" i="13"/>
  <c r="I222" i="13"/>
  <c r="K222" i="13"/>
  <c r="M222" i="13"/>
  <c r="O222" i="13"/>
  <c r="Q222" i="13"/>
  <c r="V222" i="13"/>
  <c r="G225" i="13"/>
  <c r="I225" i="13"/>
  <c r="K225" i="13"/>
  <c r="M225" i="13"/>
  <c r="O225" i="13"/>
  <c r="Q225" i="13"/>
  <c r="V225" i="13"/>
  <c r="G228" i="13"/>
  <c r="M228" i="13" s="1"/>
  <c r="I228" i="13"/>
  <c r="K228" i="13"/>
  <c r="O228" i="13"/>
  <c r="Q228" i="13"/>
  <c r="V228" i="13"/>
  <c r="G231" i="13"/>
  <c r="M231" i="13" s="1"/>
  <c r="I231" i="13"/>
  <c r="K231" i="13"/>
  <c r="O231" i="13"/>
  <c r="Q231" i="13"/>
  <c r="V231" i="13"/>
  <c r="G234" i="13"/>
  <c r="M234" i="13" s="1"/>
  <c r="I234" i="13"/>
  <c r="K234" i="13"/>
  <c r="O234" i="13"/>
  <c r="Q234" i="13"/>
  <c r="V234" i="13"/>
  <c r="G237" i="13"/>
  <c r="I237" i="13"/>
  <c r="K237" i="13"/>
  <c r="M237" i="13"/>
  <c r="O237" i="13"/>
  <c r="Q237" i="13"/>
  <c r="V237" i="13"/>
  <c r="G240" i="13"/>
  <c r="I240" i="13"/>
  <c r="K240" i="13"/>
  <c r="M240" i="13"/>
  <c r="O240" i="13"/>
  <c r="Q240" i="13"/>
  <c r="V240" i="13"/>
  <c r="G243" i="13"/>
  <c r="I243" i="13"/>
  <c r="K243" i="13"/>
  <c r="M243" i="13"/>
  <c r="O243" i="13"/>
  <c r="Q243" i="13"/>
  <c r="V243" i="13"/>
  <c r="V245" i="13"/>
  <c r="G246" i="13"/>
  <c r="M246" i="13" s="1"/>
  <c r="I246" i="13"/>
  <c r="K246" i="13"/>
  <c r="K245" i="13" s="1"/>
  <c r="O246" i="13"/>
  <c r="O245" i="13" s="1"/>
  <c r="Q246" i="13"/>
  <c r="Q245" i="13" s="1"/>
  <c r="V246" i="13"/>
  <c r="G249" i="13"/>
  <c r="M249" i="13" s="1"/>
  <c r="I249" i="13"/>
  <c r="K249" i="13"/>
  <c r="O249" i="13"/>
  <c r="Q249" i="13"/>
  <c r="V249" i="13"/>
  <c r="G252" i="13"/>
  <c r="I252" i="13"/>
  <c r="K252" i="13"/>
  <c r="M252" i="13"/>
  <c r="O252" i="13"/>
  <c r="Q252" i="13"/>
  <c r="V252" i="13"/>
  <c r="G255" i="13"/>
  <c r="I255" i="13"/>
  <c r="K255" i="13"/>
  <c r="M255" i="13"/>
  <c r="O255" i="13"/>
  <c r="Q255" i="13"/>
  <c r="V255" i="13"/>
  <c r="G258" i="13"/>
  <c r="I258" i="13"/>
  <c r="I245" i="13" s="1"/>
  <c r="K258" i="13"/>
  <c r="M258" i="13"/>
  <c r="O258" i="13"/>
  <c r="Q258" i="13"/>
  <c r="V258" i="13"/>
  <c r="G261" i="13"/>
  <c r="M261" i="13" s="1"/>
  <c r="I261" i="13"/>
  <c r="K261" i="13"/>
  <c r="O261" i="13"/>
  <c r="Q261" i="13"/>
  <c r="V261" i="13"/>
  <c r="G264" i="13"/>
  <c r="M264" i="13" s="1"/>
  <c r="I264" i="13"/>
  <c r="K264" i="13"/>
  <c r="O264" i="13"/>
  <c r="Q264" i="13"/>
  <c r="V264" i="13"/>
  <c r="G267" i="13"/>
  <c r="M267" i="13" s="1"/>
  <c r="I267" i="13"/>
  <c r="K267" i="13"/>
  <c r="O267" i="13"/>
  <c r="Q267" i="13"/>
  <c r="V267" i="13"/>
  <c r="G270" i="13"/>
  <c r="I270" i="13"/>
  <c r="K270" i="13"/>
  <c r="M270" i="13"/>
  <c r="O270" i="13"/>
  <c r="Q270" i="13"/>
  <c r="V270" i="13"/>
  <c r="G273" i="13"/>
  <c r="I273" i="13"/>
  <c r="K273" i="13"/>
  <c r="M273" i="13"/>
  <c r="O273" i="13"/>
  <c r="Q273" i="13"/>
  <c r="V273" i="13"/>
  <c r="G276" i="13"/>
  <c r="I276" i="13"/>
  <c r="K276" i="13"/>
  <c r="M276" i="13"/>
  <c r="O276" i="13"/>
  <c r="Q276" i="13"/>
  <c r="V276" i="13"/>
  <c r="G279" i="13"/>
  <c r="M279" i="13" s="1"/>
  <c r="I279" i="13"/>
  <c r="K279" i="13"/>
  <c r="O279" i="13"/>
  <c r="Q279" i="13"/>
  <c r="V279" i="13"/>
  <c r="G281" i="13"/>
  <c r="M281" i="13" s="1"/>
  <c r="I281" i="13"/>
  <c r="K281" i="13"/>
  <c r="O281" i="13"/>
  <c r="Q281" i="13"/>
  <c r="V281" i="13"/>
  <c r="G284" i="13"/>
  <c r="G283" i="13" s="1"/>
  <c r="I284" i="13"/>
  <c r="K284" i="13"/>
  <c r="K283" i="13" s="1"/>
  <c r="M284" i="13"/>
  <c r="O284" i="13"/>
  <c r="Q284" i="13"/>
  <c r="V284" i="13"/>
  <c r="V283" i="13" s="1"/>
  <c r="G287" i="13"/>
  <c r="I287" i="13"/>
  <c r="K287" i="13"/>
  <c r="M287" i="13"/>
  <c r="O287" i="13"/>
  <c r="Q287" i="13"/>
  <c r="V287" i="13"/>
  <c r="G290" i="13"/>
  <c r="I290" i="13"/>
  <c r="I283" i="13" s="1"/>
  <c r="K290" i="13"/>
  <c r="M290" i="13"/>
  <c r="O290" i="13"/>
  <c r="Q290" i="13"/>
  <c r="V290" i="13"/>
  <c r="G293" i="13"/>
  <c r="M293" i="13" s="1"/>
  <c r="I293" i="13"/>
  <c r="K293" i="13"/>
  <c r="O293" i="13"/>
  <c r="Q293" i="13"/>
  <c r="V293" i="13"/>
  <c r="G296" i="13"/>
  <c r="M296" i="13" s="1"/>
  <c r="I296" i="13"/>
  <c r="K296" i="13"/>
  <c r="O296" i="13"/>
  <c r="Q296" i="13"/>
  <c r="Q283" i="13" s="1"/>
  <c r="V296" i="13"/>
  <c r="G299" i="13"/>
  <c r="M299" i="13" s="1"/>
  <c r="I299" i="13"/>
  <c r="K299" i="13"/>
  <c r="O299" i="13"/>
  <c r="O283" i="13" s="1"/>
  <c r="Q299" i="13"/>
  <c r="V299" i="13"/>
  <c r="G302" i="13"/>
  <c r="I302" i="13"/>
  <c r="K302" i="13"/>
  <c r="M302" i="13"/>
  <c r="O302" i="13"/>
  <c r="Q302" i="13"/>
  <c r="V302" i="13"/>
  <c r="G305" i="13"/>
  <c r="I305" i="13"/>
  <c r="K305" i="13"/>
  <c r="M305" i="13"/>
  <c r="O305" i="13"/>
  <c r="Q305" i="13"/>
  <c r="V305" i="13"/>
  <c r="G308" i="13"/>
  <c r="I308" i="13"/>
  <c r="K308" i="13"/>
  <c r="M308" i="13"/>
  <c r="O308" i="13"/>
  <c r="Q308" i="13"/>
  <c r="V308" i="13"/>
  <c r="G311" i="13"/>
  <c r="M311" i="13" s="1"/>
  <c r="I311" i="13"/>
  <c r="K311" i="13"/>
  <c r="O311" i="13"/>
  <c r="Q311" i="13"/>
  <c r="V311" i="13"/>
  <c r="G313" i="13"/>
  <c r="M313" i="13" s="1"/>
  <c r="I313" i="13"/>
  <c r="K313" i="13"/>
  <c r="O313" i="13"/>
  <c r="Q313" i="13"/>
  <c r="V313" i="13"/>
  <c r="G315" i="13"/>
  <c r="M315" i="13" s="1"/>
  <c r="I315" i="13"/>
  <c r="K315" i="13"/>
  <c r="O315" i="13"/>
  <c r="Q315" i="13"/>
  <c r="V315" i="13"/>
  <c r="G319" i="13"/>
  <c r="I319" i="13"/>
  <c r="K319" i="13"/>
  <c r="M319" i="13"/>
  <c r="O319" i="13"/>
  <c r="Q319" i="13"/>
  <c r="V319" i="13"/>
  <c r="G322" i="13"/>
  <c r="I322" i="13"/>
  <c r="K322" i="13"/>
  <c r="M322" i="13"/>
  <c r="O322" i="13"/>
  <c r="Q322" i="13"/>
  <c r="V322" i="13"/>
  <c r="G324" i="13"/>
  <c r="I324" i="13"/>
  <c r="K324" i="13"/>
  <c r="M324" i="13"/>
  <c r="O324" i="13"/>
  <c r="Q324" i="13"/>
  <c r="V324" i="13"/>
  <c r="G326" i="13"/>
  <c r="M326" i="13" s="1"/>
  <c r="I326" i="13"/>
  <c r="K326" i="13"/>
  <c r="O326" i="13"/>
  <c r="Q326" i="13"/>
  <c r="V326" i="13"/>
  <c r="G330" i="13"/>
  <c r="M330" i="13" s="1"/>
  <c r="I330" i="13"/>
  <c r="K330" i="13"/>
  <c r="O330" i="13"/>
  <c r="Q330" i="13"/>
  <c r="V330" i="13"/>
  <c r="G334" i="13"/>
  <c r="M334" i="13" s="1"/>
  <c r="I334" i="13"/>
  <c r="K334" i="13"/>
  <c r="O334" i="13"/>
  <c r="Q334" i="13"/>
  <c r="V334" i="13"/>
  <c r="G337" i="13"/>
  <c r="I337" i="13"/>
  <c r="K337" i="13"/>
  <c r="M337" i="13"/>
  <c r="O337" i="13"/>
  <c r="Q337" i="13"/>
  <c r="V337" i="13"/>
  <c r="G339" i="13"/>
  <c r="I339" i="13"/>
  <c r="K339" i="13"/>
  <c r="M339" i="13"/>
  <c r="O339" i="13"/>
  <c r="Q339" i="13"/>
  <c r="V339" i="13"/>
  <c r="I341" i="13"/>
  <c r="K341" i="13"/>
  <c r="G342" i="13"/>
  <c r="M342" i="13" s="1"/>
  <c r="I342" i="13"/>
  <c r="K342" i="13"/>
  <c r="O342" i="13"/>
  <c r="Q342" i="13"/>
  <c r="Q341" i="13" s="1"/>
  <c r="V342" i="13"/>
  <c r="V341" i="13" s="1"/>
  <c r="G346" i="13"/>
  <c r="M346" i="13" s="1"/>
  <c r="I346" i="13"/>
  <c r="K346" i="13"/>
  <c r="O346" i="13"/>
  <c r="Q346" i="13"/>
  <c r="V346" i="13"/>
  <c r="G349" i="13"/>
  <c r="M349" i="13" s="1"/>
  <c r="I349" i="13"/>
  <c r="K349" i="13"/>
  <c r="O349" i="13"/>
  <c r="O341" i="13" s="1"/>
  <c r="Q349" i="13"/>
  <c r="V349" i="13"/>
  <c r="G352" i="13"/>
  <c r="M352" i="13"/>
  <c r="O352" i="13"/>
  <c r="V352" i="13"/>
  <c r="G353" i="13"/>
  <c r="I353" i="13"/>
  <c r="I352" i="13" s="1"/>
  <c r="K353" i="13"/>
  <c r="K352" i="13" s="1"/>
  <c r="M353" i="13"/>
  <c r="O353" i="13"/>
  <c r="Q353" i="13"/>
  <c r="Q352" i="13" s="1"/>
  <c r="V353" i="13"/>
  <c r="G358" i="13"/>
  <c r="M358" i="13" s="1"/>
  <c r="I358" i="13"/>
  <c r="K358" i="13"/>
  <c r="O358" i="13"/>
  <c r="Q358" i="13"/>
  <c r="Q357" i="13" s="1"/>
  <c r="V358" i="13"/>
  <c r="V357" i="13" s="1"/>
  <c r="G360" i="13"/>
  <c r="M360" i="13" s="1"/>
  <c r="I360" i="13"/>
  <c r="K360" i="13"/>
  <c r="O360" i="13"/>
  <c r="Q360" i="13"/>
  <c r="V360" i="13"/>
  <c r="G362" i="13"/>
  <c r="I362" i="13"/>
  <c r="K362" i="13"/>
  <c r="M362" i="13"/>
  <c r="O362" i="13"/>
  <c r="O357" i="13" s="1"/>
  <c r="Q362" i="13"/>
  <c r="V362" i="13"/>
  <c r="G364" i="13"/>
  <c r="I364" i="13"/>
  <c r="K364" i="13"/>
  <c r="M364" i="13"/>
  <c r="O364" i="13"/>
  <c r="Q364" i="13"/>
  <c r="V364" i="13"/>
  <c r="G366" i="13"/>
  <c r="I366" i="13"/>
  <c r="K366" i="13"/>
  <c r="K357" i="13" s="1"/>
  <c r="M366" i="13"/>
  <c r="O366" i="13"/>
  <c r="Q366" i="13"/>
  <c r="V366" i="13"/>
  <c r="G368" i="13"/>
  <c r="M368" i="13" s="1"/>
  <c r="I368" i="13"/>
  <c r="I357" i="13" s="1"/>
  <c r="K368" i="13"/>
  <c r="O368" i="13"/>
  <c r="Q368" i="13"/>
  <c r="V368" i="13"/>
  <c r="G370" i="13"/>
  <c r="M370" i="13" s="1"/>
  <c r="I370" i="13"/>
  <c r="K370" i="13"/>
  <c r="O370" i="13"/>
  <c r="Q370" i="13"/>
  <c r="V370" i="13"/>
  <c r="G372" i="13"/>
  <c r="K372" i="13"/>
  <c r="V372" i="13"/>
  <c r="G373" i="13"/>
  <c r="I373" i="13"/>
  <c r="I372" i="13" s="1"/>
  <c r="K373" i="13"/>
  <c r="M373" i="13"/>
  <c r="M372" i="13" s="1"/>
  <c r="O373" i="13"/>
  <c r="O372" i="13" s="1"/>
  <c r="Q373" i="13"/>
  <c r="Q372" i="13" s="1"/>
  <c r="V373" i="13"/>
  <c r="G375" i="13"/>
  <c r="I375" i="13"/>
  <c r="K375" i="13"/>
  <c r="M375" i="13"/>
  <c r="O375" i="13"/>
  <c r="Q375" i="13"/>
  <c r="V375" i="13"/>
  <c r="Q377" i="13"/>
  <c r="G378" i="13"/>
  <c r="G377" i="13" s="1"/>
  <c r="I378" i="13"/>
  <c r="I377" i="13" s="1"/>
  <c r="K378" i="13"/>
  <c r="K377" i="13" s="1"/>
  <c r="O378" i="13"/>
  <c r="O377" i="13" s="1"/>
  <c r="Q378" i="13"/>
  <c r="V378" i="13"/>
  <c r="V377" i="13" s="1"/>
  <c r="AE382" i="13"/>
  <c r="AF382" i="13"/>
  <c r="G1381" i="12"/>
  <c r="BA1365" i="12"/>
  <c r="BA1307" i="12"/>
  <c r="BA1270" i="12"/>
  <c r="BA668" i="12"/>
  <c r="BA580" i="12"/>
  <c r="BA576" i="12"/>
  <c r="BA572" i="12"/>
  <c r="BA519" i="12"/>
  <c r="BA510" i="12"/>
  <c r="BA502" i="12"/>
  <c r="BA492" i="12"/>
  <c r="BA474" i="12"/>
  <c r="BA430" i="12"/>
  <c r="BA426" i="12"/>
  <c r="BA421" i="12"/>
  <c r="BA410" i="12"/>
  <c r="BA403" i="12"/>
  <c r="BA399" i="12"/>
  <c r="BA395" i="12"/>
  <c r="BA381" i="12"/>
  <c r="BA370" i="12"/>
  <c r="BA363" i="12"/>
  <c r="BA357" i="12"/>
  <c r="BA326" i="12"/>
  <c r="BA310" i="12"/>
  <c r="BA247" i="12"/>
  <c r="BA243" i="12"/>
  <c r="BA239" i="12"/>
  <c r="BA235" i="12"/>
  <c r="BA225" i="12"/>
  <c r="BA216" i="12"/>
  <c r="BA197" i="12"/>
  <c r="BA191" i="12"/>
  <c r="BA187" i="12"/>
  <c r="BA105" i="12"/>
  <c r="BA101" i="12"/>
  <c r="BA64" i="12"/>
  <c r="BA59" i="12"/>
  <c r="BA26" i="12"/>
  <c r="BA21" i="12"/>
  <c r="G8" i="12"/>
  <c r="G9" i="12"/>
  <c r="I9" i="12"/>
  <c r="K9" i="12"/>
  <c r="M9" i="12"/>
  <c r="O9" i="12"/>
  <c r="O8" i="12" s="1"/>
  <c r="Q9" i="12"/>
  <c r="V9" i="12"/>
  <c r="G16" i="12"/>
  <c r="I16" i="12"/>
  <c r="K16" i="12"/>
  <c r="M16" i="12"/>
  <c r="O16" i="12"/>
  <c r="Q16" i="12"/>
  <c r="V16" i="12"/>
  <c r="G20" i="12"/>
  <c r="I20" i="12"/>
  <c r="K20" i="12"/>
  <c r="M20" i="12"/>
  <c r="O20" i="12"/>
  <c r="Q20" i="12"/>
  <c r="V20" i="12"/>
  <c r="G25" i="12"/>
  <c r="M25" i="12" s="1"/>
  <c r="I25" i="12"/>
  <c r="K25" i="12"/>
  <c r="O25" i="12"/>
  <c r="Q25" i="12"/>
  <c r="V25" i="12"/>
  <c r="G29" i="12"/>
  <c r="M29" i="12" s="1"/>
  <c r="I29" i="12"/>
  <c r="K29" i="12"/>
  <c r="O29" i="12"/>
  <c r="Q29" i="12"/>
  <c r="V29" i="12"/>
  <c r="G37" i="12"/>
  <c r="M37" i="12" s="1"/>
  <c r="I37" i="12"/>
  <c r="K37" i="12"/>
  <c r="O37" i="12"/>
  <c r="Q37" i="12"/>
  <c r="V37" i="12"/>
  <c r="V8" i="12" s="1"/>
  <c r="G43" i="12"/>
  <c r="I43" i="12"/>
  <c r="K43" i="12"/>
  <c r="M43" i="12"/>
  <c r="O43" i="12"/>
  <c r="Q43" i="12"/>
  <c r="V43" i="12"/>
  <c r="G47" i="12"/>
  <c r="I47" i="12"/>
  <c r="K47" i="12"/>
  <c r="M47" i="12"/>
  <c r="O47" i="12"/>
  <c r="Q47" i="12"/>
  <c r="V47" i="12"/>
  <c r="G51" i="12"/>
  <c r="I51" i="12"/>
  <c r="K51" i="12"/>
  <c r="M51" i="12"/>
  <c r="O51" i="12"/>
  <c r="Q51" i="12"/>
  <c r="V51" i="12"/>
  <c r="G58" i="12"/>
  <c r="M58" i="12" s="1"/>
  <c r="I58" i="12"/>
  <c r="K58" i="12"/>
  <c r="O58" i="12"/>
  <c r="Q58" i="12"/>
  <c r="V58" i="12"/>
  <c r="G63" i="12"/>
  <c r="M63" i="12" s="1"/>
  <c r="I63" i="12"/>
  <c r="K63" i="12"/>
  <c r="O63" i="12"/>
  <c r="Q63" i="12"/>
  <c r="V63" i="12"/>
  <c r="G68" i="12"/>
  <c r="M68" i="12" s="1"/>
  <c r="I68" i="12"/>
  <c r="K68" i="12"/>
  <c r="O68" i="12"/>
  <c r="Q68" i="12"/>
  <c r="V68" i="12"/>
  <c r="G75" i="12"/>
  <c r="I75" i="12"/>
  <c r="K75" i="12"/>
  <c r="M75" i="12"/>
  <c r="O75" i="12"/>
  <c r="Q75" i="12"/>
  <c r="V75" i="12"/>
  <c r="G79" i="12"/>
  <c r="I79" i="12"/>
  <c r="K79" i="12"/>
  <c r="M79" i="12"/>
  <c r="O79" i="12"/>
  <c r="Q79" i="12"/>
  <c r="V79" i="12"/>
  <c r="G82" i="12"/>
  <c r="I82" i="12"/>
  <c r="K82" i="12"/>
  <c r="M82" i="12"/>
  <c r="O82" i="12"/>
  <c r="Q82" i="12"/>
  <c r="V82" i="12"/>
  <c r="G89" i="12"/>
  <c r="M89" i="12" s="1"/>
  <c r="I89" i="12"/>
  <c r="K89" i="12"/>
  <c r="O89" i="12"/>
  <c r="Q89" i="12"/>
  <c r="V89" i="12"/>
  <c r="G92" i="12"/>
  <c r="M92" i="12" s="1"/>
  <c r="I92" i="12"/>
  <c r="K92" i="12"/>
  <c r="O92" i="12"/>
  <c r="Q92" i="12"/>
  <c r="V92" i="12"/>
  <c r="G96" i="12"/>
  <c r="I96" i="12"/>
  <c r="K96" i="12"/>
  <c r="M96" i="12"/>
  <c r="O96" i="12"/>
  <c r="Q96" i="12"/>
  <c r="V96" i="12"/>
  <c r="G100" i="12"/>
  <c r="I100" i="12"/>
  <c r="K100" i="12"/>
  <c r="M100" i="12"/>
  <c r="O100" i="12"/>
  <c r="Q100" i="12"/>
  <c r="V100" i="12"/>
  <c r="G104" i="12"/>
  <c r="I104" i="12"/>
  <c r="K104" i="12"/>
  <c r="M104" i="12"/>
  <c r="O104" i="12"/>
  <c r="Q104" i="12"/>
  <c r="V104" i="12"/>
  <c r="G108" i="12"/>
  <c r="M108" i="12" s="1"/>
  <c r="I108" i="12"/>
  <c r="K108" i="12"/>
  <c r="K88" i="12" s="1"/>
  <c r="O108" i="12"/>
  <c r="Q108" i="12"/>
  <c r="V108" i="12"/>
  <c r="G112" i="12"/>
  <c r="M112" i="12" s="1"/>
  <c r="I112" i="12"/>
  <c r="K112" i="12"/>
  <c r="O112" i="12"/>
  <c r="Q112" i="12"/>
  <c r="V112" i="12"/>
  <c r="G116" i="12"/>
  <c r="I116" i="12"/>
  <c r="K116" i="12"/>
  <c r="M116" i="12"/>
  <c r="O116" i="12"/>
  <c r="Q116" i="12"/>
  <c r="V116" i="12"/>
  <c r="G121" i="12"/>
  <c r="I121" i="12"/>
  <c r="K121" i="12"/>
  <c r="M121" i="12"/>
  <c r="O121" i="12"/>
  <c r="Q121" i="12"/>
  <c r="V121" i="12"/>
  <c r="G124" i="12"/>
  <c r="I124" i="12"/>
  <c r="K124" i="12"/>
  <c r="M124" i="12"/>
  <c r="O124" i="12"/>
  <c r="Q124" i="12"/>
  <c r="V124" i="12"/>
  <c r="G128" i="12"/>
  <c r="M128" i="12" s="1"/>
  <c r="I128" i="12"/>
  <c r="K128" i="12"/>
  <c r="O128" i="12"/>
  <c r="Q128" i="12"/>
  <c r="V128" i="12"/>
  <c r="G131" i="12"/>
  <c r="M131" i="12" s="1"/>
  <c r="I131" i="12"/>
  <c r="K131" i="12"/>
  <c r="O131" i="12"/>
  <c r="Q131" i="12"/>
  <c r="V131" i="12"/>
  <c r="G134" i="12"/>
  <c r="M134" i="12" s="1"/>
  <c r="I134" i="12"/>
  <c r="K134" i="12"/>
  <c r="O134" i="12"/>
  <c r="Q134" i="12"/>
  <c r="V134" i="12"/>
  <c r="G137" i="12"/>
  <c r="I137" i="12"/>
  <c r="K137" i="12"/>
  <c r="M137" i="12"/>
  <c r="O137" i="12"/>
  <c r="Q137" i="12"/>
  <c r="V137" i="12"/>
  <c r="G140" i="12"/>
  <c r="I140" i="12"/>
  <c r="K140" i="12"/>
  <c r="M140" i="12"/>
  <c r="O140" i="12"/>
  <c r="Q140" i="12"/>
  <c r="V140" i="12"/>
  <c r="G143" i="12"/>
  <c r="I143" i="12"/>
  <c r="K143" i="12"/>
  <c r="M143" i="12"/>
  <c r="O143" i="12"/>
  <c r="Q143" i="12"/>
  <c r="V143" i="12"/>
  <c r="G150" i="12"/>
  <c r="M150" i="12" s="1"/>
  <c r="I150" i="12"/>
  <c r="K150" i="12"/>
  <c r="O150" i="12"/>
  <c r="Q150" i="12"/>
  <c r="V150" i="12"/>
  <c r="G154" i="12"/>
  <c r="M154" i="12" s="1"/>
  <c r="I154" i="12"/>
  <c r="K154" i="12"/>
  <c r="O154" i="12"/>
  <c r="Q154" i="12"/>
  <c r="V154" i="12"/>
  <c r="G158" i="12"/>
  <c r="M158" i="12" s="1"/>
  <c r="I158" i="12"/>
  <c r="K158" i="12"/>
  <c r="O158" i="12"/>
  <c r="Q158" i="12"/>
  <c r="V158" i="12"/>
  <c r="V115" i="12" s="1"/>
  <c r="G162" i="12"/>
  <c r="I162" i="12"/>
  <c r="K162" i="12"/>
  <c r="M162" i="12"/>
  <c r="O162" i="12"/>
  <c r="Q162" i="12"/>
  <c r="V162" i="12"/>
  <c r="G166" i="12"/>
  <c r="I166" i="12"/>
  <c r="K166" i="12"/>
  <c r="M166" i="12"/>
  <c r="O166" i="12"/>
  <c r="Q166" i="12"/>
  <c r="V166" i="12"/>
  <c r="G170" i="12"/>
  <c r="I170" i="12"/>
  <c r="K170" i="12"/>
  <c r="M170" i="12"/>
  <c r="O170" i="12"/>
  <c r="Q170" i="12"/>
  <c r="V170" i="12"/>
  <c r="G175" i="12"/>
  <c r="M175" i="12" s="1"/>
  <c r="I175" i="12"/>
  <c r="K175" i="12"/>
  <c r="O175" i="12"/>
  <c r="Q175" i="12"/>
  <c r="V175" i="12"/>
  <c r="G179" i="12"/>
  <c r="M179" i="12" s="1"/>
  <c r="I179" i="12"/>
  <c r="K179" i="12"/>
  <c r="O179" i="12"/>
  <c r="Q179" i="12"/>
  <c r="V179" i="12"/>
  <c r="G183" i="12"/>
  <c r="M183" i="12" s="1"/>
  <c r="I183" i="12"/>
  <c r="K183" i="12"/>
  <c r="O183" i="12"/>
  <c r="Q183" i="12"/>
  <c r="V183" i="12"/>
  <c r="G186" i="12"/>
  <c r="I186" i="12"/>
  <c r="K186" i="12"/>
  <c r="M186" i="12"/>
  <c r="O186" i="12"/>
  <c r="Q186" i="12"/>
  <c r="V186" i="12"/>
  <c r="G190" i="12"/>
  <c r="I190" i="12"/>
  <c r="K190" i="12"/>
  <c r="M190" i="12"/>
  <c r="O190" i="12"/>
  <c r="Q190" i="12"/>
  <c r="V190" i="12"/>
  <c r="G196" i="12"/>
  <c r="I196" i="12"/>
  <c r="K196" i="12"/>
  <c r="M196" i="12"/>
  <c r="O196" i="12"/>
  <c r="Q196" i="12"/>
  <c r="V196" i="12"/>
  <c r="G200" i="12"/>
  <c r="M200" i="12" s="1"/>
  <c r="I200" i="12"/>
  <c r="K200" i="12"/>
  <c r="O200" i="12"/>
  <c r="Q200" i="12"/>
  <c r="V200" i="12"/>
  <c r="G204" i="12"/>
  <c r="M204" i="12" s="1"/>
  <c r="I204" i="12"/>
  <c r="K204" i="12"/>
  <c r="O204" i="12"/>
  <c r="Q204" i="12"/>
  <c r="V204" i="12"/>
  <c r="G211" i="12"/>
  <c r="M211" i="12" s="1"/>
  <c r="I211" i="12"/>
  <c r="K211" i="12"/>
  <c r="O211" i="12"/>
  <c r="Q211" i="12"/>
  <c r="V211" i="12"/>
  <c r="G215" i="12"/>
  <c r="I215" i="12"/>
  <c r="K215" i="12"/>
  <c r="M215" i="12"/>
  <c r="O215" i="12"/>
  <c r="Q215" i="12"/>
  <c r="V215" i="12"/>
  <c r="G220" i="12"/>
  <c r="I220" i="12"/>
  <c r="K220" i="12"/>
  <c r="M220" i="12"/>
  <c r="O220" i="12"/>
  <c r="Q220" i="12"/>
  <c r="V220" i="12"/>
  <c r="G224" i="12"/>
  <c r="I224" i="12"/>
  <c r="K224" i="12"/>
  <c r="M224" i="12"/>
  <c r="O224" i="12"/>
  <c r="Q224" i="12"/>
  <c r="V224" i="12"/>
  <c r="G230" i="12"/>
  <c r="M230" i="12" s="1"/>
  <c r="I230" i="12"/>
  <c r="K230" i="12"/>
  <c r="O230" i="12"/>
  <c r="O229" i="12" s="1"/>
  <c r="Q230" i="12"/>
  <c r="V230" i="12"/>
  <c r="G234" i="12"/>
  <c r="M234" i="12" s="1"/>
  <c r="I234" i="12"/>
  <c r="K234" i="12"/>
  <c r="O234" i="12"/>
  <c r="Q234" i="12"/>
  <c r="V234" i="12"/>
  <c r="G238" i="12"/>
  <c r="I238" i="12"/>
  <c r="K238" i="12"/>
  <c r="M238" i="12"/>
  <c r="O238" i="12"/>
  <c r="Q238" i="12"/>
  <c r="V238" i="12"/>
  <c r="G242" i="12"/>
  <c r="I242" i="12"/>
  <c r="K242" i="12"/>
  <c r="M242" i="12"/>
  <c r="O242" i="12"/>
  <c r="Q242" i="12"/>
  <c r="V242" i="12"/>
  <c r="G246" i="12"/>
  <c r="I246" i="12"/>
  <c r="K246" i="12"/>
  <c r="M246" i="12"/>
  <c r="O246" i="12"/>
  <c r="Q246" i="12"/>
  <c r="V246" i="12"/>
  <c r="G250" i="12"/>
  <c r="M250" i="12" s="1"/>
  <c r="I250" i="12"/>
  <c r="K250" i="12"/>
  <c r="K229" i="12" s="1"/>
  <c r="O250" i="12"/>
  <c r="Q250" i="12"/>
  <c r="V250" i="12"/>
  <c r="G254" i="12"/>
  <c r="M254" i="12" s="1"/>
  <c r="I254" i="12"/>
  <c r="K254" i="12"/>
  <c r="O254" i="12"/>
  <c r="Q254" i="12"/>
  <c r="V254" i="12"/>
  <c r="G259" i="12"/>
  <c r="M259" i="12" s="1"/>
  <c r="I259" i="12"/>
  <c r="K259" i="12"/>
  <c r="O259" i="12"/>
  <c r="Q259" i="12"/>
  <c r="V259" i="12"/>
  <c r="G266" i="12"/>
  <c r="I266" i="12"/>
  <c r="K266" i="12"/>
  <c r="M266" i="12"/>
  <c r="O266" i="12"/>
  <c r="Q266" i="12"/>
  <c r="V266" i="12"/>
  <c r="G272" i="12"/>
  <c r="I272" i="12"/>
  <c r="K272" i="12"/>
  <c r="M272" i="12"/>
  <c r="O272" i="12"/>
  <c r="Q272" i="12"/>
  <c r="V272" i="12"/>
  <c r="G275" i="12"/>
  <c r="I275" i="12"/>
  <c r="K275" i="12"/>
  <c r="M275" i="12"/>
  <c r="O275" i="12"/>
  <c r="Q275" i="12"/>
  <c r="V275" i="12"/>
  <c r="G283" i="12"/>
  <c r="M283" i="12" s="1"/>
  <c r="I283" i="12"/>
  <c r="K283" i="12"/>
  <c r="O283" i="12"/>
  <c r="Q283" i="12"/>
  <c r="V283" i="12"/>
  <c r="G288" i="12"/>
  <c r="M288" i="12" s="1"/>
  <c r="I288" i="12"/>
  <c r="K288" i="12"/>
  <c r="O288" i="12"/>
  <c r="Q288" i="12"/>
  <c r="V288" i="12"/>
  <c r="G292" i="12"/>
  <c r="M292" i="12" s="1"/>
  <c r="I292" i="12"/>
  <c r="K292" i="12"/>
  <c r="O292" i="12"/>
  <c r="Q292" i="12"/>
  <c r="V292" i="12"/>
  <c r="G295" i="12"/>
  <c r="I295" i="12"/>
  <c r="K295" i="12"/>
  <c r="M295" i="12"/>
  <c r="O295" i="12"/>
  <c r="Q295" i="12"/>
  <c r="V295" i="12"/>
  <c r="G299" i="12"/>
  <c r="I299" i="12"/>
  <c r="I298" i="12" s="1"/>
  <c r="K299" i="12"/>
  <c r="K298" i="12" s="1"/>
  <c r="M299" i="12"/>
  <c r="O299" i="12"/>
  <c r="Q299" i="12"/>
  <c r="V299" i="12"/>
  <c r="G303" i="12"/>
  <c r="G298" i="12" s="1"/>
  <c r="I303" i="12"/>
  <c r="K303" i="12"/>
  <c r="O303" i="12"/>
  <c r="Q303" i="12"/>
  <c r="V303" i="12"/>
  <c r="G306" i="12"/>
  <c r="M306" i="12" s="1"/>
  <c r="I306" i="12"/>
  <c r="K306" i="12"/>
  <c r="O306" i="12"/>
  <c r="Q306" i="12"/>
  <c r="V306" i="12"/>
  <c r="G309" i="12"/>
  <c r="M309" i="12" s="1"/>
  <c r="I309" i="12"/>
  <c r="K309" i="12"/>
  <c r="O309" i="12"/>
  <c r="Q309" i="12"/>
  <c r="V309" i="12"/>
  <c r="G313" i="12"/>
  <c r="I313" i="12"/>
  <c r="K313" i="12"/>
  <c r="M313" i="12"/>
  <c r="O313" i="12"/>
  <c r="Q313" i="12"/>
  <c r="V313" i="12"/>
  <c r="G316" i="12"/>
  <c r="I316" i="12"/>
  <c r="K316" i="12"/>
  <c r="M316" i="12"/>
  <c r="O316" i="12"/>
  <c r="O298" i="12" s="1"/>
  <c r="Q316" i="12"/>
  <c r="V316" i="12"/>
  <c r="Q319" i="12"/>
  <c r="G320" i="12"/>
  <c r="G319" i="12" s="1"/>
  <c r="I320" i="12"/>
  <c r="I319" i="12" s="1"/>
  <c r="K320" i="12"/>
  <c r="K319" i="12" s="1"/>
  <c r="O320" i="12"/>
  <c r="O319" i="12" s="1"/>
  <c r="Q320" i="12"/>
  <c r="V320" i="12"/>
  <c r="V319" i="12" s="1"/>
  <c r="G325" i="12"/>
  <c r="I325" i="12"/>
  <c r="K325" i="12"/>
  <c r="O325" i="12"/>
  <c r="Q325" i="12"/>
  <c r="V325" i="12"/>
  <c r="V324" i="12" s="1"/>
  <c r="G330" i="12"/>
  <c r="I330" i="12"/>
  <c r="K330" i="12"/>
  <c r="M330" i="12"/>
  <c r="O330" i="12"/>
  <c r="Q330" i="12"/>
  <c r="V330" i="12"/>
  <c r="G334" i="12"/>
  <c r="I334" i="12"/>
  <c r="K334" i="12"/>
  <c r="M334" i="12"/>
  <c r="O334" i="12"/>
  <c r="Q334" i="12"/>
  <c r="V334" i="12"/>
  <c r="G338" i="12"/>
  <c r="I338" i="12"/>
  <c r="K338" i="12"/>
  <c r="M338" i="12"/>
  <c r="O338" i="12"/>
  <c r="Q338" i="12"/>
  <c r="V338" i="12"/>
  <c r="G342" i="12"/>
  <c r="M342" i="12" s="1"/>
  <c r="I342" i="12"/>
  <c r="K342" i="12"/>
  <c r="O342" i="12"/>
  <c r="Q342" i="12"/>
  <c r="V342" i="12"/>
  <c r="G346" i="12"/>
  <c r="M346" i="12" s="1"/>
  <c r="I346" i="12"/>
  <c r="K346" i="12"/>
  <c r="O346" i="12"/>
  <c r="Q346" i="12"/>
  <c r="V346" i="12"/>
  <c r="G352" i="12"/>
  <c r="M352" i="12" s="1"/>
  <c r="I352" i="12"/>
  <c r="K352" i="12"/>
  <c r="O352" i="12"/>
  <c r="Q352" i="12"/>
  <c r="V352" i="12"/>
  <c r="G356" i="12"/>
  <c r="I356" i="12"/>
  <c r="K356" i="12"/>
  <c r="M356" i="12"/>
  <c r="O356" i="12"/>
  <c r="Q356" i="12"/>
  <c r="V356" i="12"/>
  <c r="G362" i="12"/>
  <c r="I362" i="12"/>
  <c r="K362" i="12"/>
  <c r="M362" i="12"/>
  <c r="O362" i="12"/>
  <c r="Q362" i="12"/>
  <c r="V362" i="12"/>
  <c r="G369" i="12"/>
  <c r="I369" i="12"/>
  <c r="K369" i="12"/>
  <c r="M369" i="12"/>
  <c r="O369" i="12"/>
  <c r="Q369" i="12"/>
  <c r="V369" i="12"/>
  <c r="G380" i="12"/>
  <c r="M380" i="12" s="1"/>
  <c r="I380" i="12"/>
  <c r="K380" i="12"/>
  <c r="O380" i="12"/>
  <c r="Q380" i="12"/>
  <c r="V380" i="12"/>
  <c r="G385" i="12"/>
  <c r="M385" i="12" s="1"/>
  <c r="I385" i="12"/>
  <c r="I324" i="12" s="1"/>
  <c r="K385" i="12"/>
  <c r="O385" i="12"/>
  <c r="Q385" i="12"/>
  <c r="V385" i="12"/>
  <c r="G393" i="12"/>
  <c r="V393" i="12"/>
  <c r="G394" i="12"/>
  <c r="I394" i="12"/>
  <c r="K394" i="12"/>
  <c r="M394" i="12"/>
  <c r="O394" i="12"/>
  <c r="Q394" i="12"/>
  <c r="Q393" i="12" s="1"/>
  <c r="V394" i="12"/>
  <c r="G398" i="12"/>
  <c r="I398" i="12"/>
  <c r="K398" i="12"/>
  <c r="M398" i="12"/>
  <c r="O398" i="12"/>
  <c r="Q398" i="12"/>
  <c r="V398" i="12"/>
  <c r="G402" i="12"/>
  <c r="I402" i="12"/>
  <c r="K402" i="12"/>
  <c r="M402" i="12"/>
  <c r="O402" i="12"/>
  <c r="Q402" i="12"/>
  <c r="V402" i="12"/>
  <c r="G409" i="12"/>
  <c r="M409" i="12" s="1"/>
  <c r="I409" i="12"/>
  <c r="K409" i="12"/>
  <c r="O409" i="12"/>
  <c r="Q409" i="12"/>
  <c r="V409" i="12"/>
  <c r="G420" i="12"/>
  <c r="M420" i="12" s="1"/>
  <c r="I420" i="12"/>
  <c r="K420" i="12"/>
  <c r="O420" i="12"/>
  <c r="Q420" i="12"/>
  <c r="V420" i="12"/>
  <c r="G425" i="12"/>
  <c r="M425" i="12" s="1"/>
  <c r="I425" i="12"/>
  <c r="K425" i="12"/>
  <c r="O425" i="12"/>
  <c r="Q425" i="12"/>
  <c r="V425" i="12"/>
  <c r="G429" i="12"/>
  <c r="I429" i="12"/>
  <c r="K429" i="12"/>
  <c r="M429" i="12"/>
  <c r="O429" i="12"/>
  <c r="Q429" i="12"/>
  <c r="V429" i="12"/>
  <c r="G433" i="12"/>
  <c r="I433" i="12"/>
  <c r="K433" i="12"/>
  <c r="M433" i="12"/>
  <c r="O433" i="12"/>
  <c r="Q433" i="12"/>
  <c r="V433" i="12"/>
  <c r="G437" i="12"/>
  <c r="I437" i="12"/>
  <c r="K437" i="12"/>
  <c r="M437" i="12"/>
  <c r="O437" i="12"/>
  <c r="Q437" i="12"/>
  <c r="V437" i="12"/>
  <c r="G453" i="12"/>
  <c r="M453" i="12" s="1"/>
  <c r="I453" i="12"/>
  <c r="K453" i="12"/>
  <c r="O453" i="12"/>
  <c r="Q453" i="12"/>
  <c r="V453" i="12"/>
  <c r="G457" i="12"/>
  <c r="I457" i="12"/>
  <c r="K457" i="12"/>
  <c r="K456" i="12" s="1"/>
  <c r="O457" i="12"/>
  <c r="O456" i="12" s="1"/>
  <c r="Q457" i="12"/>
  <c r="Q456" i="12" s="1"/>
  <c r="V457" i="12"/>
  <c r="G463" i="12"/>
  <c r="I463" i="12"/>
  <c r="K463" i="12"/>
  <c r="M463" i="12"/>
  <c r="O463" i="12"/>
  <c r="Q463" i="12"/>
  <c r="V463" i="12"/>
  <c r="G469" i="12"/>
  <c r="I469" i="12"/>
  <c r="K469" i="12"/>
  <c r="M469" i="12"/>
  <c r="O469" i="12"/>
  <c r="Q469" i="12"/>
  <c r="V469" i="12"/>
  <c r="G473" i="12"/>
  <c r="I473" i="12"/>
  <c r="K473" i="12"/>
  <c r="M473" i="12"/>
  <c r="O473" i="12"/>
  <c r="Q473" i="12"/>
  <c r="V473" i="12"/>
  <c r="G477" i="12"/>
  <c r="M477" i="12" s="1"/>
  <c r="I477" i="12"/>
  <c r="K477" i="12"/>
  <c r="O477" i="12"/>
  <c r="Q477" i="12"/>
  <c r="V477" i="12"/>
  <c r="G480" i="12"/>
  <c r="M480" i="12" s="1"/>
  <c r="I480" i="12"/>
  <c r="I456" i="12" s="1"/>
  <c r="K480" i="12"/>
  <c r="O480" i="12"/>
  <c r="Q480" i="12"/>
  <c r="V480" i="12"/>
  <c r="G483" i="12"/>
  <c r="M483" i="12" s="1"/>
  <c r="I483" i="12"/>
  <c r="K483" i="12"/>
  <c r="O483" i="12"/>
  <c r="Q483" i="12"/>
  <c r="V483" i="12"/>
  <c r="G491" i="12"/>
  <c r="I491" i="12"/>
  <c r="K491" i="12"/>
  <c r="M491" i="12"/>
  <c r="O491" i="12"/>
  <c r="Q491" i="12"/>
  <c r="V491" i="12"/>
  <c r="G497" i="12"/>
  <c r="I497" i="12"/>
  <c r="K497" i="12"/>
  <c r="M497" i="12"/>
  <c r="O497" i="12"/>
  <c r="Q497" i="12"/>
  <c r="V497" i="12"/>
  <c r="G501" i="12"/>
  <c r="I501" i="12"/>
  <c r="K501" i="12"/>
  <c r="M501" i="12"/>
  <c r="O501" i="12"/>
  <c r="Q501" i="12"/>
  <c r="V501" i="12"/>
  <c r="K508" i="12"/>
  <c r="O508" i="12"/>
  <c r="G509" i="12"/>
  <c r="M509" i="12" s="1"/>
  <c r="M508" i="12" s="1"/>
  <c r="I509" i="12"/>
  <c r="I508" i="12" s="1"/>
  <c r="K509" i="12"/>
  <c r="O509" i="12"/>
  <c r="Q509" i="12"/>
  <c r="Q508" i="12" s="1"/>
  <c r="V509" i="12"/>
  <c r="V508" i="12" s="1"/>
  <c r="G514" i="12"/>
  <c r="V514" i="12"/>
  <c r="G515" i="12"/>
  <c r="I515" i="12"/>
  <c r="I514" i="12" s="1"/>
  <c r="K515" i="12"/>
  <c r="M515" i="12"/>
  <c r="O515" i="12"/>
  <c r="Q515" i="12"/>
  <c r="Q514" i="12" s="1"/>
  <c r="V515" i="12"/>
  <c r="G518" i="12"/>
  <c r="I518" i="12"/>
  <c r="K518" i="12"/>
  <c r="K514" i="12" s="1"/>
  <c r="M518" i="12"/>
  <c r="O518" i="12"/>
  <c r="Q518" i="12"/>
  <c r="V518" i="12"/>
  <c r="G524" i="12"/>
  <c r="I524" i="12"/>
  <c r="K524" i="12"/>
  <c r="M524" i="12"/>
  <c r="O524" i="12"/>
  <c r="Q524" i="12"/>
  <c r="V524" i="12"/>
  <c r="K527" i="12"/>
  <c r="O527" i="12"/>
  <c r="G528" i="12"/>
  <c r="M528" i="12" s="1"/>
  <c r="M527" i="12" s="1"/>
  <c r="I528" i="12"/>
  <c r="I527" i="12" s="1"/>
  <c r="K528" i="12"/>
  <c r="O528" i="12"/>
  <c r="Q528" i="12"/>
  <c r="Q527" i="12" s="1"/>
  <c r="V528" i="12"/>
  <c r="V527" i="12" s="1"/>
  <c r="G532" i="12"/>
  <c r="V532" i="12"/>
  <c r="G533" i="12"/>
  <c r="I533" i="12"/>
  <c r="K533" i="12"/>
  <c r="M533" i="12"/>
  <c r="O533" i="12"/>
  <c r="Q533" i="12"/>
  <c r="Q532" i="12" s="1"/>
  <c r="V533" i="12"/>
  <c r="G537" i="12"/>
  <c r="I537" i="12"/>
  <c r="K537" i="12"/>
  <c r="M537" i="12"/>
  <c r="O537" i="12"/>
  <c r="Q537" i="12"/>
  <c r="V537" i="12"/>
  <c r="G541" i="12"/>
  <c r="I541" i="12"/>
  <c r="K541" i="12"/>
  <c r="M541" i="12"/>
  <c r="O541" i="12"/>
  <c r="Q541" i="12"/>
  <c r="V541" i="12"/>
  <c r="G544" i="12"/>
  <c r="M544" i="12" s="1"/>
  <c r="I544" i="12"/>
  <c r="K544" i="12"/>
  <c r="O544" i="12"/>
  <c r="Q544" i="12"/>
  <c r="V544" i="12"/>
  <c r="G548" i="12"/>
  <c r="M548" i="12" s="1"/>
  <c r="I548" i="12"/>
  <c r="K548" i="12"/>
  <c r="O548" i="12"/>
  <c r="Q548" i="12"/>
  <c r="V548" i="12"/>
  <c r="G551" i="12"/>
  <c r="V551" i="12"/>
  <c r="G552" i="12"/>
  <c r="I552" i="12"/>
  <c r="I551" i="12" s="1"/>
  <c r="K552" i="12"/>
  <c r="M552" i="12"/>
  <c r="M551" i="12" s="1"/>
  <c r="O552" i="12"/>
  <c r="Q552" i="12"/>
  <c r="Q551" i="12" s="1"/>
  <c r="V552" i="12"/>
  <c r="G556" i="12"/>
  <c r="I556" i="12"/>
  <c r="K556" i="12"/>
  <c r="K551" i="12" s="1"/>
  <c r="M556" i="12"/>
  <c r="O556" i="12"/>
  <c r="Q556" i="12"/>
  <c r="V556" i="12"/>
  <c r="Q561" i="12"/>
  <c r="G562" i="12"/>
  <c r="G561" i="12" s="1"/>
  <c r="I562" i="12"/>
  <c r="I561" i="12" s="1"/>
  <c r="K562" i="12"/>
  <c r="K561" i="12" s="1"/>
  <c r="O562" i="12"/>
  <c r="O561" i="12" s="1"/>
  <c r="Q562" i="12"/>
  <c r="V562" i="12"/>
  <c r="V561" i="12" s="1"/>
  <c r="G567" i="12"/>
  <c r="I567" i="12"/>
  <c r="K567" i="12"/>
  <c r="O567" i="12"/>
  <c r="Q567" i="12"/>
  <c r="V567" i="12"/>
  <c r="G571" i="12"/>
  <c r="I571" i="12"/>
  <c r="K571" i="12"/>
  <c r="M571" i="12"/>
  <c r="O571" i="12"/>
  <c r="Q571" i="12"/>
  <c r="V571" i="12"/>
  <c r="G575" i="12"/>
  <c r="I575" i="12"/>
  <c r="K575" i="12"/>
  <c r="M575" i="12"/>
  <c r="O575" i="12"/>
  <c r="Q575" i="12"/>
  <c r="V575" i="12"/>
  <c r="G579" i="12"/>
  <c r="I579" i="12"/>
  <c r="K579" i="12"/>
  <c r="M579" i="12"/>
  <c r="O579" i="12"/>
  <c r="Q579" i="12"/>
  <c r="V579" i="12"/>
  <c r="G583" i="12"/>
  <c r="M583" i="12" s="1"/>
  <c r="I583" i="12"/>
  <c r="K583" i="12"/>
  <c r="O583" i="12"/>
  <c r="Q583" i="12"/>
  <c r="V583" i="12"/>
  <c r="G587" i="12"/>
  <c r="M587" i="12" s="1"/>
  <c r="I587" i="12"/>
  <c r="K587" i="12"/>
  <c r="O587" i="12"/>
  <c r="Q587" i="12"/>
  <c r="V587" i="12"/>
  <c r="G592" i="12"/>
  <c r="M592" i="12" s="1"/>
  <c r="I592" i="12"/>
  <c r="K592" i="12"/>
  <c r="O592" i="12"/>
  <c r="Q592" i="12"/>
  <c r="V592" i="12"/>
  <c r="G596" i="12"/>
  <c r="I596" i="12"/>
  <c r="K596" i="12"/>
  <c r="M596" i="12"/>
  <c r="O596" i="12"/>
  <c r="Q596" i="12"/>
  <c r="V596" i="12"/>
  <c r="G599" i="12"/>
  <c r="I599" i="12"/>
  <c r="K599" i="12"/>
  <c r="M599" i="12"/>
  <c r="O599" i="12"/>
  <c r="Q599" i="12"/>
  <c r="V599" i="12"/>
  <c r="G602" i="12"/>
  <c r="I602" i="12"/>
  <c r="K602" i="12"/>
  <c r="M602" i="12"/>
  <c r="O602" i="12"/>
  <c r="Q602" i="12"/>
  <c r="V602" i="12"/>
  <c r="G605" i="12"/>
  <c r="M605" i="12" s="1"/>
  <c r="I605" i="12"/>
  <c r="K605" i="12"/>
  <c r="O605" i="12"/>
  <c r="Q605" i="12"/>
  <c r="V605" i="12"/>
  <c r="G609" i="12"/>
  <c r="M609" i="12" s="1"/>
  <c r="I609" i="12"/>
  <c r="I566" i="12" s="1"/>
  <c r="K609" i="12"/>
  <c r="O609" i="12"/>
  <c r="Q609" i="12"/>
  <c r="V609" i="12"/>
  <c r="G613" i="12"/>
  <c r="M613" i="12" s="1"/>
  <c r="I613" i="12"/>
  <c r="K613" i="12"/>
  <c r="O613" i="12"/>
  <c r="Q613" i="12"/>
  <c r="V613" i="12"/>
  <c r="G617" i="12"/>
  <c r="I617" i="12"/>
  <c r="K617" i="12"/>
  <c r="M617" i="12"/>
  <c r="O617" i="12"/>
  <c r="Q617" i="12"/>
  <c r="V617" i="12"/>
  <c r="G622" i="12"/>
  <c r="I622" i="12"/>
  <c r="K622" i="12"/>
  <c r="M622" i="12"/>
  <c r="O622" i="12"/>
  <c r="Q622" i="12"/>
  <c r="V622" i="12"/>
  <c r="G626" i="12"/>
  <c r="I626" i="12"/>
  <c r="K626" i="12"/>
  <c r="M626" i="12"/>
  <c r="O626" i="12"/>
  <c r="Q626" i="12"/>
  <c r="V626" i="12"/>
  <c r="G631" i="12"/>
  <c r="M631" i="12" s="1"/>
  <c r="I631" i="12"/>
  <c r="K631" i="12"/>
  <c r="O631" i="12"/>
  <c r="Q631" i="12"/>
  <c r="V631" i="12"/>
  <c r="G634" i="12"/>
  <c r="M634" i="12" s="1"/>
  <c r="I634" i="12"/>
  <c r="K634" i="12"/>
  <c r="O634" i="12"/>
  <c r="Q634" i="12"/>
  <c r="V634" i="12"/>
  <c r="G637" i="12"/>
  <c r="M637" i="12" s="1"/>
  <c r="I637" i="12"/>
  <c r="K637" i="12"/>
  <c r="O637" i="12"/>
  <c r="Q637" i="12"/>
  <c r="V637" i="12"/>
  <c r="G643" i="12"/>
  <c r="I643" i="12"/>
  <c r="K643" i="12"/>
  <c r="M643" i="12"/>
  <c r="O643" i="12"/>
  <c r="Q643" i="12"/>
  <c r="V643" i="12"/>
  <c r="G646" i="12"/>
  <c r="I646" i="12"/>
  <c r="K646" i="12"/>
  <c r="M646" i="12"/>
  <c r="O646" i="12"/>
  <c r="Q646" i="12"/>
  <c r="V646" i="12"/>
  <c r="G650" i="12"/>
  <c r="I650" i="12"/>
  <c r="K650" i="12"/>
  <c r="M650" i="12"/>
  <c r="O650" i="12"/>
  <c r="Q650" i="12"/>
  <c r="V650" i="12"/>
  <c r="G653" i="12"/>
  <c r="M653" i="12" s="1"/>
  <c r="I653" i="12"/>
  <c r="K653" i="12"/>
  <c r="O653" i="12"/>
  <c r="Q653" i="12"/>
  <c r="V653" i="12"/>
  <c r="G658" i="12"/>
  <c r="M658" i="12" s="1"/>
  <c r="I658" i="12"/>
  <c r="K658" i="12"/>
  <c r="O658" i="12"/>
  <c r="Q658" i="12"/>
  <c r="V658" i="12"/>
  <c r="G661" i="12"/>
  <c r="M661" i="12" s="1"/>
  <c r="I661" i="12"/>
  <c r="K661" i="12"/>
  <c r="O661" i="12"/>
  <c r="Q661" i="12"/>
  <c r="V661" i="12"/>
  <c r="G666" i="12"/>
  <c r="I666" i="12"/>
  <c r="Q666" i="12"/>
  <c r="V666" i="12"/>
  <c r="G667" i="12"/>
  <c r="I667" i="12"/>
  <c r="K667" i="12"/>
  <c r="K666" i="12" s="1"/>
  <c r="M667" i="12"/>
  <c r="M666" i="12" s="1"/>
  <c r="O667" i="12"/>
  <c r="O666" i="12" s="1"/>
  <c r="Q667" i="12"/>
  <c r="V667" i="12"/>
  <c r="G671" i="12"/>
  <c r="I671" i="12"/>
  <c r="K671" i="12"/>
  <c r="O671" i="12"/>
  <c r="Q671" i="12"/>
  <c r="V671" i="12"/>
  <c r="G674" i="12"/>
  <c r="M674" i="12" s="1"/>
  <c r="I674" i="12"/>
  <c r="K674" i="12"/>
  <c r="O674" i="12"/>
  <c r="Q674" i="12"/>
  <c r="V674" i="12"/>
  <c r="G677" i="12"/>
  <c r="M677" i="12" s="1"/>
  <c r="I677" i="12"/>
  <c r="K677" i="12"/>
  <c r="O677" i="12"/>
  <c r="Q677" i="12"/>
  <c r="V677" i="12"/>
  <c r="G682" i="12"/>
  <c r="I682" i="12"/>
  <c r="K682" i="12"/>
  <c r="M682" i="12"/>
  <c r="O682" i="12"/>
  <c r="Q682" i="12"/>
  <c r="V682" i="12"/>
  <c r="G685" i="12"/>
  <c r="I685" i="12"/>
  <c r="K685" i="12"/>
  <c r="M685" i="12"/>
  <c r="O685" i="12"/>
  <c r="Q685" i="12"/>
  <c r="V685" i="12"/>
  <c r="G690" i="12"/>
  <c r="I690" i="12"/>
  <c r="K690" i="12"/>
  <c r="M690" i="12"/>
  <c r="O690" i="12"/>
  <c r="Q690" i="12"/>
  <c r="V690" i="12"/>
  <c r="G693" i="12"/>
  <c r="M693" i="12" s="1"/>
  <c r="I693" i="12"/>
  <c r="K693" i="12"/>
  <c r="O693" i="12"/>
  <c r="Q693" i="12"/>
  <c r="V693" i="12"/>
  <c r="G696" i="12"/>
  <c r="M696" i="12" s="1"/>
  <c r="I696" i="12"/>
  <c r="K696" i="12"/>
  <c r="O696" i="12"/>
  <c r="Q696" i="12"/>
  <c r="V696" i="12"/>
  <c r="G699" i="12"/>
  <c r="M699" i="12" s="1"/>
  <c r="I699" i="12"/>
  <c r="K699" i="12"/>
  <c r="O699" i="12"/>
  <c r="Q699" i="12"/>
  <c r="V699" i="12"/>
  <c r="G702" i="12"/>
  <c r="I702" i="12"/>
  <c r="K702" i="12"/>
  <c r="M702" i="12"/>
  <c r="O702" i="12"/>
  <c r="Q702" i="12"/>
  <c r="V702" i="12"/>
  <c r="G708" i="12"/>
  <c r="I708" i="12"/>
  <c r="K708" i="12"/>
  <c r="M708" i="12"/>
  <c r="O708" i="12"/>
  <c r="Q708" i="12"/>
  <c r="V708" i="12"/>
  <c r="G711" i="12"/>
  <c r="I711" i="12"/>
  <c r="K711" i="12"/>
  <c r="M711" i="12"/>
  <c r="O711" i="12"/>
  <c r="Q711" i="12"/>
  <c r="V711" i="12"/>
  <c r="G715" i="12"/>
  <c r="M715" i="12" s="1"/>
  <c r="M714" i="12" s="1"/>
  <c r="I715" i="12"/>
  <c r="K715" i="12"/>
  <c r="O715" i="12"/>
  <c r="Q715" i="12"/>
  <c r="V715" i="12"/>
  <c r="G720" i="12"/>
  <c r="M720" i="12" s="1"/>
  <c r="I720" i="12"/>
  <c r="K720" i="12"/>
  <c r="O720" i="12"/>
  <c r="Q720" i="12"/>
  <c r="V720" i="12"/>
  <c r="G723" i="12"/>
  <c r="I723" i="12"/>
  <c r="K723" i="12"/>
  <c r="M723" i="12"/>
  <c r="O723" i="12"/>
  <c r="Q723" i="12"/>
  <c r="V723" i="12"/>
  <c r="G728" i="12"/>
  <c r="I728" i="12"/>
  <c r="K728" i="12"/>
  <c r="M728" i="12"/>
  <c r="O728" i="12"/>
  <c r="Q728" i="12"/>
  <c r="V728" i="12"/>
  <c r="G734" i="12"/>
  <c r="I734" i="12"/>
  <c r="K734" i="12"/>
  <c r="M734" i="12"/>
  <c r="O734" i="12"/>
  <c r="Q734" i="12"/>
  <c r="V734" i="12"/>
  <c r="G740" i="12"/>
  <c r="M740" i="12" s="1"/>
  <c r="I740" i="12"/>
  <c r="K740" i="12"/>
  <c r="K714" i="12" s="1"/>
  <c r="O740" i="12"/>
  <c r="Q740" i="12"/>
  <c r="V740" i="12"/>
  <c r="G744" i="12"/>
  <c r="M744" i="12" s="1"/>
  <c r="I744" i="12"/>
  <c r="K744" i="12"/>
  <c r="O744" i="12"/>
  <c r="Q744" i="12"/>
  <c r="V744" i="12"/>
  <c r="G750" i="12"/>
  <c r="M750" i="12" s="1"/>
  <c r="I750" i="12"/>
  <c r="K750" i="12"/>
  <c r="O750" i="12"/>
  <c r="Q750" i="12"/>
  <c r="V750" i="12"/>
  <c r="G753" i="12"/>
  <c r="I753" i="12"/>
  <c r="K753" i="12"/>
  <c r="M753" i="12"/>
  <c r="O753" i="12"/>
  <c r="Q753" i="12"/>
  <c r="V753" i="12"/>
  <c r="G756" i="12"/>
  <c r="I756" i="12"/>
  <c r="K756" i="12"/>
  <c r="M756" i="12"/>
  <c r="O756" i="12"/>
  <c r="Q756" i="12"/>
  <c r="V756" i="12"/>
  <c r="G760" i="12"/>
  <c r="G759" i="12" s="1"/>
  <c r="I760" i="12"/>
  <c r="K760" i="12"/>
  <c r="O760" i="12"/>
  <c r="Q760" i="12"/>
  <c r="V760" i="12"/>
  <c r="G763" i="12"/>
  <c r="M763" i="12" s="1"/>
  <c r="I763" i="12"/>
  <c r="K763" i="12"/>
  <c r="O763" i="12"/>
  <c r="Q763" i="12"/>
  <c r="V763" i="12"/>
  <c r="G770" i="12"/>
  <c r="M770" i="12" s="1"/>
  <c r="I770" i="12"/>
  <c r="K770" i="12"/>
  <c r="O770" i="12"/>
  <c r="Q770" i="12"/>
  <c r="V770" i="12"/>
  <c r="G776" i="12"/>
  <c r="I776" i="12"/>
  <c r="K776" i="12"/>
  <c r="M776" i="12"/>
  <c r="O776" i="12"/>
  <c r="Q776" i="12"/>
  <c r="V776" i="12"/>
  <c r="G783" i="12"/>
  <c r="I783" i="12"/>
  <c r="K783" i="12"/>
  <c r="M783" i="12"/>
  <c r="O783" i="12"/>
  <c r="Q783" i="12"/>
  <c r="V783" i="12"/>
  <c r="G788" i="12"/>
  <c r="I788" i="12"/>
  <c r="K788" i="12"/>
  <c r="M788" i="12"/>
  <c r="O788" i="12"/>
  <c r="Q788" i="12"/>
  <c r="V788" i="12"/>
  <c r="G793" i="12"/>
  <c r="M793" i="12" s="1"/>
  <c r="I793" i="12"/>
  <c r="K793" i="12"/>
  <c r="O793" i="12"/>
  <c r="Q793" i="12"/>
  <c r="V793" i="12"/>
  <c r="G804" i="12"/>
  <c r="M804" i="12" s="1"/>
  <c r="I804" i="12"/>
  <c r="K804" i="12"/>
  <c r="O804" i="12"/>
  <c r="Q804" i="12"/>
  <c r="V804" i="12"/>
  <c r="G809" i="12"/>
  <c r="M809" i="12" s="1"/>
  <c r="I809" i="12"/>
  <c r="K809" i="12"/>
  <c r="O809" i="12"/>
  <c r="Q809" i="12"/>
  <c r="V809" i="12"/>
  <c r="G813" i="12"/>
  <c r="I813" i="12"/>
  <c r="K813" i="12"/>
  <c r="M813" i="12"/>
  <c r="O813" i="12"/>
  <c r="Q813" i="12"/>
  <c r="V813" i="12"/>
  <c r="G817" i="12"/>
  <c r="I817" i="12"/>
  <c r="K817" i="12"/>
  <c r="M817" i="12"/>
  <c r="O817" i="12"/>
  <c r="Q817" i="12"/>
  <c r="V817" i="12"/>
  <c r="G821" i="12"/>
  <c r="G820" i="12" s="1"/>
  <c r="I821" i="12"/>
  <c r="K821" i="12"/>
  <c r="O821" i="12"/>
  <c r="Q821" i="12"/>
  <c r="V821" i="12"/>
  <c r="G825" i="12"/>
  <c r="M825" i="12" s="1"/>
  <c r="I825" i="12"/>
  <c r="K825" i="12"/>
  <c r="O825" i="12"/>
  <c r="Q825" i="12"/>
  <c r="V825" i="12"/>
  <c r="G829" i="12"/>
  <c r="M829" i="12" s="1"/>
  <c r="I829" i="12"/>
  <c r="K829" i="12"/>
  <c r="O829" i="12"/>
  <c r="Q829" i="12"/>
  <c r="V829" i="12"/>
  <c r="G833" i="12"/>
  <c r="I833" i="12"/>
  <c r="K833" i="12"/>
  <c r="M833" i="12"/>
  <c r="O833" i="12"/>
  <c r="Q833" i="12"/>
  <c r="V833" i="12"/>
  <c r="G837" i="12"/>
  <c r="I837" i="12"/>
  <c r="K837" i="12"/>
  <c r="M837" i="12"/>
  <c r="O837" i="12"/>
  <c r="Q837" i="12"/>
  <c r="V837" i="12"/>
  <c r="G841" i="12"/>
  <c r="I841" i="12"/>
  <c r="K841" i="12"/>
  <c r="M841" i="12"/>
  <c r="O841" i="12"/>
  <c r="Q841" i="12"/>
  <c r="V841" i="12"/>
  <c r="G846" i="12"/>
  <c r="M846" i="12" s="1"/>
  <c r="I846" i="12"/>
  <c r="K846" i="12"/>
  <c r="O846" i="12"/>
  <c r="Q846" i="12"/>
  <c r="V846" i="12"/>
  <c r="G850" i="12"/>
  <c r="M850" i="12" s="1"/>
  <c r="I850" i="12"/>
  <c r="K850" i="12"/>
  <c r="O850" i="12"/>
  <c r="Q850" i="12"/>
  <c r="V850" i="12"/>
  <c r="G854" i="12"/>
  <c r="M854" i="12" s="1"/>
  <c r="I854" i="12"/>
  <c r="K854" i="12"/>
  <c r="O854" i="12"/>
  <c r="Q854" i="12"/>
  <c r="V854" i="12"/>
  <c r="G858" i="12"/>
  <c r="I858" i="12"/>
  <c r="K858" i="12"/>
  <c r="M858" i="12"/>
  <c r="O858" i="12"/>
  <c r="Q858" i="12"/>
  <c r="V858" i="12"/>
  <c r="G862" i="12"/>
  <c r="I862" i="12"/>
  <c r="K862" i="12"/>
  <c r="M862" i="12"/>
  <c r="O862" i="12"/>
  <c r="Q862" i="12"/>
  <c r="V862" i="12"/>
  <c r="G866" i="12"/>
  <c r="I866" i="12"/>
  <c r="K866" i="12"/>
  <c r="M866" i="12"/>
  <c r="O866" i="12"/>
  <c r="Q866" i="12"/>
  <c r="V866" i="12"/>
  <c r="G868" i="12"/>
  <c r="M868" i="12" s="1"/>
  <c r="I868" i="12"/>
  <c r="K868" i="12"/>
  <c r="O868" i="12"/>
  <c r="Q868" i="12"/>
  <c r="V868" i="12"/>
  <c r="G870" i="12"/>
  <c r="M870" i="12" s="1"/>
  <c r="I870" i="12"/>
  <c r="K870" i="12"/>
  <c r="O870" i="12"/>
  <c r="Q870" i="12"/>
  <c r="V870" i="12"/>
  <c r="G873" i="12"/>
  <c r="M873" i="12" s="1"/>
  <c r="I873" i="12"/>
  <c r="K873" i="12"/>
  <c r="O873" i="12"/>
  <c r="Q873" i="12"/>
  <c r="V873" i="12"/>
  <c r="Q876" i="12"/>
  <c r="G877" i="12"/>
  <c r="I877" i="12"/>
  <c r="K877" i="12"/>
  <c r="M877" i="12"/>
  <c r="O877" i="12"/>
  <c r="Q877" i="12"/>
  <c r="V877" i="12"/>
  <c r="G880" i="12"/>
  <c r="I880" i="12"/>
  <c r="K880" i="12"/>
  <c r="M880" i="12"/>
  <c r="O880" i="12"/>
  <c r="Q880" i="12"/>
  <c r="V880" i="12"/>
  <c r="G884" i="12"/>
  <c r="I884" i="12"/>
  <c r="K884" i="12"/>
  <c r="O884" i="12"/>
  <c r="Q884" i="12"/>
  <c r="V884" i="12"/>
  <c r="G889" i="12"/>
  <c r="M889" i="12" s="1"/>
  <c r="I889" i="12"/>
  <c r="K889" i="12"/>
  <c r="O889" i="12"/>
  <c r="Q889" i="12"/>
  <c r="V889" i="12"/>
  <c r="G893" i="12"/>
  <c r="M893" i="12" s="1"/>
  <c r="I893" i="12"/>
  <c r="K893" i="12"/>
  <c r="O893" i="12"/>
  <c r="Q893" i="12"/>
  <c r="V893" i="12"/>
  <c r="G897" i="12"/>
  <c r="I897" i="12"/>
  <c r="K897" i="12"/>
  <c r="M897" i="12"/>
  <c r="O897" i="12"/>
  <c r="Q897" i="12"/>
  <c r="V897" i="12"/>
  <c r="G901" i="12"/>
  <c r="I901" i="12"/>
  <c r="K901" i="12"/>
  <c r="M901" i="12"/>
  <c r="O901" i="12"/>
  <c r="Q901" i="12"/>
  <c r="V901" i="12"/>
  <c r="G904" i="12"/>
  <c r="I904" i="12"/>
  <c r="K904" i="12"/>
  <c r="M904" i="12"/>
  <c r="O904" i="12"/>
  <c r="Q904" i="12"/>
  <c r="V904" i="12"/>
  <c r="G907" i="12"/>
  <c r="M907" i="12" s="1"/>
  <c r="I907" i="12"/>
  <c r="K907" i="12"/>
  <c r="O907" i="12"/>
  <c r="Q907" i="12"/>
  <c r="V907" i="12"/>
  <c r="G910" i="12"/>
  <c r="M910" i="12" s="1"/>
  <c r="I910" i="12"/>
  <c r="K910" i="12"/>
  <c r="O910" i="12"/>
  <c r="Q910" i="12"/>
  <c r="V910" i="12"/>
  <c r="G913" i="12"/>
  <c r="M913" i="12" s="1"/>
  <c r="I913" i="12"/>
  <c r="K913" i="12"/>
  <c r="O913" i="12"/>
  <c r="Q913" i="12"/>
  <c r="V913" i="12"/>
  <c r="G916" i="12"/>
  <c r="I916" i="12"/>
  <c r="K916" i="12"/>
  <c r="M916" i="12"/>
  <c r="O916" i="12"/>
  <c r="Q916" i="12"/>
  <c r="V916" i="12"/>
  <c r="G919" i="12"/>
  <c r="I919" i="12"/>
  <c r="K919" i="12"/>
  <c r="M919" i="12"/>
  <c r="O919" i="12"/>
  <c r="Q919" i="12"/>
  <c r="V919" i="12"/>
  <c r="G922" i="12"/>
  <c r="I922" i="12"/>
  <c r="K922" i="12"/>
  <c r="M922" i="12"/>
  <c r="O922" i="12"/>
  <c r="Q922" i="12"/>
  <c r="V922" i="12"/>
  <c r="G925" i="12"/>
  <c r="M925" i="12" s="1"/>
  <c r="I925" i="12"/>
  <c r="K925" i="12"/>
  <c r="O925" i="12"/>
  <c r="Q925" i="12"/>
  <c r="V925" i="12"/>
  <c r="G928" i="12"/>
  <c r="M928" i="12" s="1"/>
  <c r="I928" i="12"/>
  <c r="K928" i="12"/>
  <c r="O928" i="12"/>
  <c r="Q928" i="12"/>
  <c r="V928" i="12"/>
  <c r="G930" i="12"/>
  <c r="M930" i="12" s="1"/>
  <c r="I930" i="12"/>
  <c r="K930" i="12"/>
  <c r="O930" i="12"/>
  <c r="Q930" i="12"/>
  <c r="V930" i="12"/>
  <c r="G933" i="12"/>
  <c r="I933" i="12"/>
  <c r="K933" i="12"/>
  <c r="M933" i="12"/>
  <c r="O933" i="12"/>
  <c r="Q933" i="12"/>
  <c r="V933" i="12"/>
  <c r="G936" i="12"/>
  <c r="I936" i="12"/>
  <c r="K936" i="12"/>
  <c r="M936" i="12"/>
  <c r="O936" i="12"/>
  <c r="Q936" i="12"/>
  <c r="V936" i="12"/>
  <c r="G939" i="12"/>
  <c r="I939" i="12"/>
  <c r="K939" i="12"/>
  <c r="M939" i="12"/>
  <c r="O939" i="12"/>
  <c r="Q939" i="12"/>
  <c r="V939" i="12"/>
  <c r="G942" i="12"/>
  <c r="M942" i="12" s="1"/>
  <c r="I942" i="12"/>
  <c r="K942" i="12"/>
  <c r="O942" i="12"/>
  <c r="Q942" i="12"/>
  <c r="V942" i="12"/>
  <c r="G945" i="12"/>
  <c r="M945" i="12" s="1"/>
  <c r="I945" i="12"/>
  <c r="K945" i="12"/>
  <c r="O945" i="12"/>
  <c r="Q945" i="12"/>
  <c r="V945" i="12"/>
  <c r="G947" i="12"/>
  <c r="M947" i="12" s="1"/>
  <c r="I947" i="12"/>
  <c r="K947" i="12"/>
  <c r="O947" i="12"/>
  <c r="Q947" i="12"/>
  <c r="V947" i="12"/>
  <c r="Q950" i="12"/>
  <c r="G951" i="12"/>
  <c r="I951" i="12"/>
  <c r="K951" i="12"/>
  <c r="M951" i="12"/>
  <c r="O951" i="12"/>
  <c r="Q951" i="12"/>
  <c r="V951" i="12"/>
  <c r="G954" i="12"/>
  <c r="I954" i="12"/>
  <c r="K954" i="12"/>
  <c r="M954" i="12"/>
  <c r="O954" i="12"/>
  <c r="Q954" i="12"/>
  <c r="V954" i="12"/>
  <c r="G957" i="12"/>
  <c r="I957" i="12"/>
  <c r="K957" i="12"/>
  <c r="O957" i="12"/>
  <c r="Q957" i="12"/>
  <c r="V957" i="12"/>
  <c r="G960" i="12"/>
  <c r="M960" i="12" s="1"/>
  <c r="I960" i="12"/>
  <c r="K960" i="12"/>
  <c r="O960" i="12"/>
  <c r="Q960" i="12"/>
  <c r="V960" i="12"/>
  <c r="G963" i="12"/>
  <c r="M963" i="12" s="1"/>
  <c r="I963" i="12"/>
  <c r="K963" i="12"/>
  <c r="O963" i="12"/>
  <c r="Q963" i="12"/>
  <c r="V963" i="12"/>
  <c r="G966" i="12"/>
  <c r="I966" i="12"/>
  <c r="K966" i="12"/>
  <c r="M966" i="12"/>
  <c r="O966" i="12"/>
  <c r="Q966" i="12"/>
  <c r="V966" i="12"/>
  <c r="G971" i="12"/>
  <c r="I971" i="12"/>
  <c r="K971" i="12"/>
  <c r="M971" i="12"/>
  <c r="O971" i="12"/>
  <c r="Q971" i="12"/>
  <c r="V971" i="12"/>
  <c r="G974" i="12"/>
  <c r="I974" i="12"/>
  <c r="K974" i="12"/>
  <c r="M974" i="12"/>
  <c r="O974" i="12"/>
  <c r="Q974" i="12"/>
  <c r="V974" i="12"/>
  <c r="G977" i="12"/>
  <c r="M977" i="12" s="1"/>
  <c r="I977" i="12"/>
  <c r="K977" i="12"/>
  <c r="O977" i="12"/>
  <c r="Q977" i="12"/>
  <c r="V977" i="12"/>
  <c r="G980" i="12"/>
  <c r="M980" i="12" s="1"/>
  <c r="I980" i="12"/>
  <c r="K980" i="12"/>
  <c r="O980" i="12"/>
  <c r="Q980" i="12"/>
  <c r="V980" i="12"/>
  <c r="G982" i="12"/>
  <c r="M982" i="12" s="1"/>
  <c r="I982" i="12"/>
  <c r="K982" i="12"/>
  <c r="O982" i="12"/>
  <c r="Q982" i="12"/>
  <c r="V982" i="12"/>
  <c r="G985" i="12"/>
  <c r="I985" i="12"/>
  <c r="K985" i="12"/>
  <c r="M985" i="12"/>
  <c r="O985" i="12"/>
  <c r="Q985" i="12"/>
  <c r="V985" i="12"/>
  <c r="G988" i="12"/>
  <c r="I988" i="12"/>
  <c r="K988" i="12"/>
  <c r="M988" i="12"/>
  <c r="O988" i="12"/>
  <c r="Q988" i="12"/>
  <c r="V988" i="12"/>
  <c r="G991" i="12"/>
  <c r="I991" i="12"/>
  <c r="K991" i="12"/>
  <c r="M991" i="12"/>
  <c r="O991" i="12"/>
  <c r="Q991" i="12"/>
  <c r="V991" i="12"/>
  <c r="G995" i="12"/>
  <c r="M995" i="12" s="1"/>
  <c r="I995" i="12"/>
  <c r="K995" i="12"/>
  <c r="O995" i="12"/>
  <c r="Q995" i="12"/>
  <c r="V995" i="12"/>
  <c r="G998" i="12"/>
  <c r="M998" i="12" s="1"/>
  <c r="I998" i="12"/>
  <c r="K998" i="12"/>
  <c r="O998" i="12"/>
  <c r="Q998" i="12"/>
  <c r="V998" i="12"/>
  <c r="G1001" i="12"/>
  <c r="M1001" i="12" s="1"/>
  <c r="I1001" i="12"/>
  <c r="K1001" i="12"/>
  <c r="O1001" i="12"/>
  <c r="Q1001" i="12"/>
  <c r="V1001" i="12"/>
  <c r="G1004" i="12"/>
  <c r="I1004" i="12"/>
  <c r="K1004" i="12"/>
  <c r="M1004" i="12"/>
  <c r="O1004" i="12"/>
  <c r="Q1004" i="12"/>
  <c r="V1004" i="12"/>
  <c r="G1007" i="12"/>
  <c r="I1007" i="12"/>
  <c r="K1007" i="12"/>
  <c r="M1007" i="12"/>
  <c r="O1007" i="12"/>
  <c r="Q1007" i="12"/>
  <c r="V1007" i="12"/>
  <c r="G1010" i="12"/>
  <c r="I1010" i="12"/>
  <c r="K1010" i="12"/>
  <c r="M1010" i="12"/>
  <c r="O1010" i="12"/>
  <c r="Q1010" i="12"/>
  <c r="V1010" i="12"/>
  <c r="G1013" i="12"/>
  <c r="M1013" i="12" s="1"/>
  <c r="I1013" i="12"/>
  <c r="K1013" i="12"/>
  <c r="O1013" i="12"/>
  <c r="Q1013" i="12"/>
  <c r="V1013" i="12"/>
  <c r="G1016" i="12"/>
  <c r="M1016" i="12" s="1"/>
  <c r="I1016" i="12"/>
  <c r="K1016" i="12"/>
  <c r="O1016" i="12"/>
  <c r="Q1016" i="12"/>
  <c r="V1016" i="12"/>
  <c r="G1019" i="12"/>
  <c r="M1019" i="12" s="1"/>
  <c r="I1019" i="12"/>
  <c r="K1019" i="12"/>
  <c r="O1019" i="12"/>
  <c r="Q1019" i="12"/>
  <c r="V1019" i="12"/>
  <c r="G1021" i="12"/>
  <c r="I1021" i="12"/>
  <c r="K1021" i="12"/>
  <c r="M1021" i="12"/>
  <c r="O1021" i="12"/>
  <c r="Q1021" i="12"/>
  <c r="V1021" i="12"/>
  <c r="G1024" i="12"/>
  <c r="I1024" i="12"/>
  <c r="K1024" i="12"/>
  <c r="M1024" i="12"/>
  <c r="O1024" i="12"/>
  <c r="Q1024" i="12"/>
  <c r="V1024" i="12"/>
  <c r="G1027" i="12"/>
  <c r="I1027" i="12"/>
  <c r="K1027" i="12"/>
  <c r="M1027" i="12"/>
  <c r="O1027" i="12"/>
  <c r="Q1027" i="12"/>
  <c r="V1027" i="12"/>
  <c r="G1030" i="12"/>
  <c r="M1030" i="12" s="1"/>
  <c r="I1030" i="12"/>
  <c r="K1030" i="12"/>
  <c r="O1030" i="12"/>
  <c r="Q1030" i="12"/>
  <c r="V1030" i="12"/>
  <c r="G1033" i="12"/>
  <c r="M1033" i="12" s="1"/>
  <c r="I1033" i="12"/>
  <c r="K1033" i="12"/>
  <c r="O1033" i="12"/>
  <c r="Q1033" i="12"/>
  <c r="V1033" i="12"/>
  <c r="G1036" i="12"/>
  <c r="M1036" i="12" s="1"/>
  <c r="I1036" i="12"/>
  <c r="K1036" i="12"/>
  <c r="O1036" i="12"/>
  <c r="Q1036" i="12"/>
  <c r="V1036" i="12"/>
  <c r="G1039" i="12"/>
  <c r="I1039" i="12"/>
  <c r="K1039" i="12"/>
  <c r="M1039" i="12"/>
  <c r="O1039" i="12"/>
  <c r="Q1039" i="12"/>
  <c r="V1039" i="12"/>
  <c r="G1042" i="12"/>
  <c r="I1042" i="12"/>
  <c r="K1042" i="12"/>
  <c r="M1042" i="12"/>
  <c r="O1042" i="12"/>
  <c r="Q1042" i="12"/>
  <c r="V1042" i="12"/>
  <c r="G1045" i="12"/>
  <c r="I1045" i="12"/>
  <c r="K1045" i="12"/>
  <c r="M1045" i="12"/>
  <c r="O1045" i="12"/>
  <c r="Q1045" i="12"/>
  <c r="V1045" i="12"/>
  <c r="G1048" i="12"/>
  <c r="M1048" i="12" s="1"/>
  <c r="I1048" i="12"/>
  <c r="K1048" i="12"/>
  <c r="O1048" i="12"/>
  <c r="Q1048" i="12"/>
  <c r="V1048" i="12"/>
  <c r="G1051" i="12"/>
  <c r="M1051" i="12" s="1"/>
  <c r="I1051" i="12"/>
  <c r="K1051" i="12"/>
  <c r="O1051" i="12"/>
  <c r="Q1051" i="12"/>
  <c r="V1051" i="12"/>
  <c r="G1054" i="12"/>
  <c r="M1054" i="12" s="1"/>
  <c r="I1054" i="12"/>
  <c r="K1054" i="12"/>
  <c r="O1054" i="12"/>
  <c r="Q1054" i="12"/>
  <c r="V1054" i="12"/>
  <c r="G1057" i="12"/>
  <c r="I1057" i="12"/>
  <c r="K1057" i="12"/>
  <c r="M1057" i="12"/>
  <c r="O1057" i="12"/>
  <c r="Q1057" i="12"/>
  <c r="V1057" i="12"/>
  <c r="G1060" i="12"/>
  <c r="I1060" i="12"/>
  <c r="K1060" i="12"/>
  <c r="M1060" i="12"/>
  <c r="O1060" i="12"/>
  <c r="Q1060" i="12"/>
  <c r="V1060" i="12"/>
  <c r="G1063" i="12"/>
  <c r="I1063" i="12"/>
  <c r="K1063" i="12"/>
  <c r="M1063" i="12"/>
  <c r="O1063" i="12"/>
  <c r="Q1063" i="12"/>
  <c r="V1063" i="12"/>
  <c r="G1066" i="12"/>
  <c r="M1066" i="12" s="1"/>
  <c r="I1066" i="12"/>
  <c r="K1066" i="12"/>
  <c r="O1066" i="12"/>
  <c r="Q1066" i="12"/>
  <c r="V1066" i="12"/>
  <c r="I1069" i="12"/>
  <c r="G1070" i="12"/>
  <c r="I1070" i="12"/>
  <c r="K1070" i="12"/>
  <c r="K1069" i="12" s="1"/>
  <c r="O1070" i="12"/>
  <c r="O1069" i="12" s="1"/>
  <c r="Q1070" i="12"/>
  <c r="V1070" i="12"/>
  <c r="V1069" i="12" s="1"/>
  <c r="G1074" i="12"/>
  <c r="I1074" i="12"/>
  <c r="K1074" i="12"/>
  <c r="M1074" i="12"/>
  <c r="O1074" i="12"/>
  <c r="Q1074" i="12"/>
  <c r="V1074" i="12"/>
  <c r="G1078" i="12"/>
  <c r="I1078" i="12"/>
  <c r="I1077" i="12" s="1"/>
  <c r="K1078" i="12"/>
  <c r="M1078" i="12"/>
  <c r="O1078" i="12"/>
  <c r="Q1078" i="12"/>
  <c r="V1078" i="12"/>
  <c r="G1081" i="12"/>
  <c r="I1081" i="12"/>
  <c r="K1081" i="12"/>
  <c r="O1081" i="12"/>
  <c r="Q1081" i="12"/>
  <c r="V1081" i="12"/>
  <c r="G1084" i="12"/>
  <c r="M1084" i="12" s="1"/>
  <c r="I1084" i="12"/>
  <c r="K1084" i="12"/>
  <c r="O1084" i="12"/>
  <c r="Q1084" i="12"/>
  <c r="V1084" i="12"/>
  <c r="G1087" i="12"/>
  <c r="M1087" i="12" s="1"/>
  <c r="I1087" i="12"/>
  <c r="K1087" i="12"/>
  <c r="O1087" i="12"/>
  <c r="Q1087" i="12"/>
  <c r="V1087" i="12"/>
  <c r="G1090" i="12"/>
  <c r="I1090" i="12"/>
  <c r="K1090" i="12"/>
  <c r="M1090" i="12"/>
  <c r="O1090" i="12"/>
  <c r="Q1090" i="12"/>
  <c r="V1090" i="12"/>
  <c r="G1093" i="12"/>
  <c r="I1093" i="12"/>
  <c r="K1093" i="12"/>
  <c r="M1093" i="12"/>
  <c r="O1093" i="12"/>
  <c r="O1077" i="12" s="1"/>
  <c r="Q1093" i="12"/>
  <c r="V1093" i="12"/>
  <c r="G1096" i="12"/>
  <c r="I1096" i="12"/>
  <c r="K1096" i="12"/>
  <c r="M1096" i="12"/>
  <c r="O1096" i="12"/>
  <c r="Q1096" i="12"/>
  <c r="V1096" i="12"/>
  <c r="I1099" i="12"/>
  <c r="K1099" i="12"/>
  <c r="G1100" i="12"/>
  <c r="I1100" i="12"/>
  <c r="K1100" i="12"/>
  <c r="O1100" i="12"/>
  <c r="Q1100" i="12"/>
  <c r="V1100" i="12"/>
  <c r="G1105" i="12"/>
  <c r="M1105" i="12" s="1"/>
  <c r="I1105" i="12"/>
  <c r="K1105" i="12"/>
  <c r="O1105" i="12"/>
  <c r="Q1105" i="12"/>
  <c r="V1105" i="12"/>
  <c r="G1109" i="12"/>
  <c r="I1109" i="12"/>
  <c r="K1109" i="12"/>
  <c r="M1109" i="12"/>
  <c r="O1109" i="12"/>
  <c r="Q1109" i="12"/>
  <c r="V1109" i="12"/>
  <c r="G1113" i="12"/>
  <c r="I1113" i="12"/>
  <c r="K1113" i="12"/>
  <c r="M1113" i="12"/>
  <c r="O1113" i="12"/>
  <c r="Q1113" i="12"/>
  <c r="V1113" i="12"/>
  <c r="G1118" i="12"/>
  <c r="I1118" i="12"/>
  <c r="K1118" i="12"/>
  <c r="M1118" i="12"/>
  <c r="O1118" i="12"/>
  <c r="Q1118" i="12"/>
  <c r="V1118" i="12"/>
  <c r="K1121" i="12"/>
  <c r="G1122" i="12"/>
  <c r="I1122" i="12"/>
  <c r="I1121" i="12" s="1"/>
  <c r="K1122" i="12"/>
  <c r="O1122" i="12"/>
  <c r="Q1122" i="12"/>
  <c r="V1122" i="12"/>
  <c r="G1126" i="12"/>
  <c r="M1126" i="12" s="1"/>
  <c r="I1126" i="12"/>
  <c r="K1126" i="12"/>
  <c r="O1126" i="12"/>
  <c r="Q1126" i="12"/>
  <c r="V1126" i="12"/>
  <c r="G1130" i="12"/>
  <c r="I1130" i="12"/>
  <c r="K1130" i="12"/>
  <c r="M1130" i="12"/>
  <c r="O1130" i="12"/>
  <c r="Q1130" i="12"/>
  <c r="V1130" i="12"/>
  <c r="G1133" i="12"/>
  <c r="I1133" i="12"/>
  <c r="K1133" i="12"/>
  <c r="M1133" i="12"/>
  <c r="O1133" i="12"/>
  <c r="Q1133" i="12"/>
  <c r="V1133" i="12"/>
  <c r="G1137" i="12"/>
  <c r="I1137" i="12"/>
  <c r="K1137" i="12"/>
  <c r="K1136" i="12" s="1"/>
  <c r="O1137" i="12"/>
  <c r="Q1137" i="12"/>
  <c r="V1137" i="12"/>
  <c r="G1141" i="12"/>
  <c r="M1141" i="12" s="1"/>
  <c r="I1141" i="12"/>
  <c r="K1141" i="12"/>
  <c r="O1141" i="12"/>
  <c r="Q1141" i="12"/>
  <c r="V1141" i="12"/>
  <c r="G1150" i="12"/>
  <c r="M1150" i="12" s="1"/>
  <c r="I1150" i="12"/>
  <c r="K1150" i="12"/>
  <c r="O1150" i="12"/>
  <c r="Q1150" i="12"/>
  <c r="V1150" i="12"/>
  <c r="G1155" i="12"/>
  <c r="I1155" i="12"/>
  <c r="K1155" i="12"/>
  <c r="M1155" i="12"/>
  <c r="O1155" i="12"/>
  <c r="Q1155" i="12"/>
  <c r="V1155" i="12"/>
  <c r="G1158" i="12"/>
  <c r="I1158" i="12"/>
  <c r="K1158" i="12"/>
  <c r="M1158" i="12"/>
  <c r="O1158" i="12"/>
  <c r="Q1158" i="12"/>
  <c r="V1158" i="12"/>
  <c r="G1161" i="12"/>
  <c r="I1161" i="12"/>
  <c r="K1161" i="12"/>
  <c r="M1161" i="12"/>
  <c r="O1161" i="12"/>
  <c r="Q1161" i="12"/>
  <c r="V1161" i="12"/>
  <c r="G1164" i="12"/>
  <c r="M1164" i="12" s="1"/>
  <c r="I1164" i="12"/>
  <c r="K1164" i="12"/>
  <c r="O1164" i="12"/>
  <c r="Q1164" i="12"/>
  <c r="V1164" i="12"/>
  <c r="G1167" i="12"/>
  <c r="M1167" i="12" s="1"/>
  <c r="I1167" i="12"/>
  <c r="K1167" i="12"/>
  <c r="O1167" i="12"/>
  <c r="Q1167" i="12"/>
  <c r="V1167" i="12"/>
  <c r="G1170" i="12"/>
  <c r="M1170" i="12" s="1"/>
  <c r="I1170" i="12"/>
  <c r="K1170" i="12"/>
  <c r="O1170" i="12"/>
  <c r="Q1170" i="12"/>
  <c r="V1170" i="12"/>
  <c r="G1173" i="12"/>
  <c r="I1173" i="12"/>
  <c r="K1173" i="12"/>
  <c r="M1173" i="12"/>
  <c r="O1173" i="12"/>
  <c r="Q1173" i="12"/>
  <c r="V1173" i="12"/>
  <c r="G1176" i="12"/>
  <c r="I1176" i="12"/>
  <c r="K1176" i="12"/>
  <c r="M1176" i="12"/>
  <c r="O1176" i="12"/>
  <c r="Q1176" i="12"/>
  <c r="V1176" i="12"/>
  <c r="G1179" i="12"/>
  <c r="I1179" i="12"/>
  <c r="K1179" i="12"/>
  <c r="M1179" i="12"/>
  <c r="O1179" i="12"/>
  <c r="Q1179" i="12"/>
  <c r="V1179" i="12"/>
  <c r="G1182" i="12"/>
  <c r="M1182" i="12" s="1"/>
  <c r="I1182" i="12"/>
  <c r="K1182" i="12"/>
  <c r="O1182" i="12"/>
  <c r="Q1182" i="12"/>
  <c r="V1182" i="12"/>
  <c r="G1185" i="12"/>
  <c r="M1185" i="12" s="1"/>
  <c r="I1185" i="12"/>
  <c r="K1185" i="12"/>
  <c r="O1185" i="12"/>
  <c r="Q1185" i="12"/>
  <c r="V1185" i="12"/>
  <c r="G1188" i="12"/>
  <c r="M1188" i="12" s="1"/>
  <c r="I1188" i="12"/>
  <c r="K1188" i="12"/>
  <c r="O1188" i="12"/>
  <c r="Q1188" i="12"/>
  <c r="V1188" i="12"/>
  <c r="G1191" i="12"/>
  <c r="I1191" i="12"/>
  <c r="K1191" i="12"/>
  <c r="M1191" i="12"/>
  <c r="O1191" i="12"/>
  <c r="Q1191" i="12"/>
  <c r="V1191" i="12"/>
  <c r="G1194" i="12"/>
  <c r="I1194" i="12"/>
  <c r="K1194" i="12"/>
  <c r="M1194" i="12"/>
  <c r="O1194" i="12"/>
  <c r="Q1194" i="12"/>
  <c r="V1194" i="12"/>
  <c r="G1199" i="12"/>
  <c r="I1199" i="12"/>
  <c r="K1199" i="12"/>
  <c r="M1199" i="12"/>
  <c r="O1199" i="12"/>
  <c r="Q1199" i="12"/>
  <c r="V1199" i="12"/>
  <c r="G1202" i="12"/>
  <c r="M1202" i="12" s="1"/>
  <c r="I1202" i="12"/>
  <c r="K1202" i="12"/>
  <c r="O1202" i="12"/>
  <c r="Q1202" i="12"/>
  <c r="V1202" i="12"/>
  <c r="G1205" i="12"/>
  <c r="M1205" i="12" s="1"/>
  <c r="I1205" i="12"/>
  <c r="K1205" i="12"/>
  <c r="O1205" i="12"/>
  <c r="Q1205" i="12"/>
  <c r="V1205" i="12"/>
  <c r="G1209" i="12"/>
  <c r="M1209" i="12" s="1"/>
  <c r="I1209" i="12"/>
  <c r="K1209" i="12"/>
  <c r="O1209" i="12"/>
  <c r="Q1209" i="12"/>
  <c r="V1209" i="12"/>
  <c r="G1213" i="12"/>
  <c r="I1213" i="12"/>
  <c r="K1213" i="12"/>
  <c r="M1213" i="12"/>
  <c r="O1213" i="12"/>
  <c r="Q1213" i="12"/>
  <c r="V1213" i="12"/>
  <c r="G1216" i="12"/>
  <c r="I1216" i="12"/>
  <c r="K1216" i="12"/>
  <c r="M1216" i="12"/>
  <c r="O1216" i="12"/>
  <c r="Q1216" i="12"/>
  <c r="V1216" i="12"/>
  <c r="G1219" i="12"/>
  <c r="I1219" i="12"/>
  <c r="K1219" i="12"/>
  <c r="M1219" i="12"/>
  <c r="O1219" i="12"/>
  <c r="Q1219" i="12"/>
  <c r="V1219" i="12"/>
  <c r="G1222" i="12"/>
  <c r="M1222" i="12" s="1"/>
  <c r="I1222" i="12"/>
  <c r="K1222" i="12"/>
  <c r="O1222" i="12"/>
  <c r="Q1222" i="12"/>
  <c r="V1222" i="12"/>
  <c r="G1225" i="12"/>
  <c r="M1225" i="12" s="1"/>
  <c r="I1225" i="12"/>
  <c r="K1225" i="12"/>
  <c r="O1225" i="12"/>
  <c r="Q1225" i="12"/>
  <c r="V1225" i="12"/>
  <c r="G1228" i="12"/>
  <c r="M1228" i="12" s="1"/>
  <c r="I1228" i="12"/>
  <c r="K1228" i="12"/>
  <c r="O1228" i="12"/>
  <c r="Q1228" i="12"/>
  <c r="V1228" i="12"/>
  <c r="G1231" i="12"/>
  <c r="I1231" i="12"/>
  <c r="K1231" i="12"/>
  <c r="M1231" i="12"/>
  <c r="O1231" i="12"/>
  <c r="Q1231" i="12"/>
  <c r="V1231" i="12"/>
  <c r="G1235" i="12"/>
  <c r="I1235" i="12"/>
  <c r="K1235" i="12"/>
  <c r="M1235" i="12"/>
  <c r="O1235" i="12"/>
  <c r="Q1235" i="12"/>
  <c r="V1235" i="12"/>
  <c r="G1239" i="12"/>
  <c r="I1239" i="12"/>
  <c r="K1239" i="12"/>
  <c r="M1239" i="12"/>
  <c r="O1239" i="12"/>
  <c r="Q1239" i="12"/>
  <c r="V1239" i="12"/>
  <c r="G1242" i="12"/>
  <c r="G1243" i="12"/>
  <c r="M1243" i="12" s="1"/>
  <c r="I1243" i="12"/>
  <c r="I1242" i="12" s="1"/>
  <c r="K1243" i="12"/>
  <c r="O1243" i="12"/>
  <c r="Q1243" i="12"/>
  <c r="V1243" i="12"/>
  <c r="V1242" i="12" s="1"/>
  <c r="G1247" i="12"/>
  <c r="M1247" i="12" s="1"/>
  <c r="I1247" i="12"/>
  <c r="K1247" i="12"/>
  <c r="O1247" i="12"/>
  <c r="Q1247" i="12"/>
  <c r="V1247" i="12"/>
  <c r="G1251" i="12"/>
  <c r="I1251" i="12"/>
  <c r="K1251" i="12"/>
  <c r="K1242" i="12" s="1"/>
  <c r="M1251" i="12"/>
  <c r="O1251" i="12"/>
  <c r="Q1251" i="12"/>
  <c r="V1251" i="12"/>
  <c r="G1254" i="12"/>
  <c r="M1254" i="12" s="1"/>
  <c r="I1254" i="12"/>
  <c r="K1254" i="12"/>
  <c r="O1254" i="12"/>
  <c r="Q1254" i="12"/>
  <c r="V1254" i="12"/>
  <c r="G1257" i="12"/>
  <c r="M1257" i="12" s="1"/>
  <c r="I1257" i="12"/>
  <c r="K1257" i="12"/>
  <c r="O1257" i="12"/>
  <c r="Q1257" i="12"/>
  <c r="V1257" i="12"/>
  <c r="G1261" i="12"/>
  <c r="I1261" i="12"/>
  <c r="K1261" i="12"/>
  <c r="M1261" i="12"/>
  <c r="O1261" i="12"/>
  <c r="Q1261" i="12"/>
  <c r="V1261" i="12"/>
  <c r="G1264" i="12"/>
  <c r="I1264" i="12"/>
  <c r="K1264" i="12"/>
  <c r="M1264" i="12"/>
  <c r="O1264" i="12"/>
  <c r="Q1264" i="12"/>
  <c r="V1264" i="12"/>
  <c r="G1267" i="12"/>
  <c r="I1267" i="12"/>
  <c r="K1267" i="12"/>
  <c r="M1267" i="12"/>
  <c r="O1267" i="12"/>
  <c r="Q1267" i="12"/>
  <c r="V1267" i="12"/>
  <c r="G1269" i="12"/>
  <c r="M1269" i="12" s="1"/>
  <c r="I1269" i="12"/>
  <c r="K1269" i="12"/>
  <c r="O1269" i="12"/>
  <c r="Q1269" i="12"/>
  <c r="V1269" i="12"/>
  <c r="G1273" i="12"/>
  <c r="M1273" i="12" s="1"/>
  <c r="I1273" i="12"/>
  <c r="K1273" i="12"/>
  <c r="O1273" i="12"/>
  <c r="Q1273" i="12"/>
  <c r="V1273" i="12"/>
  <c r="G1276" i="12"/>
  <c r="M1276" i="12" s="1"/>
  <c r="I1276" i="12"/>
  <c r="K1276" i="12"/>
  <c r="O1276" i="12"/>
  <c r="Q1276" i="12"/>
  <c r="V1276" i="12"/>
  <c r="G1279" i="12"/>
  <c r="I1279" i="12"/>
  <c r="K1279" i="12"/>
  <c r="M1279" i="12"/>
  <c r="O1279" i="12"/>
  <c r="Q1279" i="12"/>
  <c r="V1279" i="12"/>
  <c r="G1283" i="12"/>
  <c r="I1283" i="12"/>
  <c r="K1283" i="12"/>
  <c r="M1283" i="12"/>
  <c r="O1283" i="12"/>
  <c r="Q1283" i="12"/>
  <c r="V1283" i="12"/>
  <c r="G1287" i="12"/>
  <c r="G1286" i="12" s="1"/>
  <c r="I1287" i="12"/>
  <c r="I1286" i="12" s="1"/>
  <c r="K1287" i="12"/>
  <c r="K1286" i="12" s="1"/>
  <c r="O1287" i="12"/>
  <c r="Q1287" i="12"/>
  <c r="Q1286" i="12" s="1"/>
  <c r="V1287" i="12"/>
  <c r="V1286" i="12" s="1"/>
  <c r="G1292" i="12"/>
  <c r="M1292" i="12" s="1"/>
  <c r="I1292" i="12"/>
  <c r="K1292" i="12"/>
  <c r="O1292" i="12"/>
  <c r="O1286" i="12" s="1"/>
  <c r="Q1292" i="12"/>
  <c r="V1292" i="12"/>
  <c r="G1295" i="12"/>
  <c r="M1295" i="12" s="1"/>
  <c r="I1295" i="12"/>
  <c r="K1295" i="12"/>
  <c r="O1295" i="12"/>
  <c r="Q1295" i="12"/>
  <c r="V1295" i="12"/>
  <c r="G1298" i="12"/>
  <c r="I1298" i="12"/>
  <c r="K1298" i="12"/>
  <c r="M1298" i="12"/>
  <c r="O1298" i="12"/>
  <c r="Q1298" i="12"/>
  <c r="V1298" i="12"/>
  <c r="G1302" i="12"/>
  <c r="I1302" i="12"/>
  <c r="K1302" i="12"/>
  <c r="M1302" i="12"/>
  <c r="O1302" i="12"/>
  <c r="Q1302" i="12"/>
  <c r="V1302" i="12"/>
  <c r="O1305" i="12"/>
  <c r="G1306" i="12"/>
  <c r="G1305" i="12" s="1"/>
  <c r="I1306" i="12"/>
  <c r="I1305" i="12" s="1"/>
  <c r="K1306" i="12"/>
  <c r="K1305" i="12" s="1"/>
  <c r="O1306" i="12"/>
  <c r="Q1306" i="12"/>
  <c r="Q1305" i="12" s="1"/>
  <c r="V1306" i="12"/>
  <c r="V1305" i="12" s="1"/>
  <c r="G1311" i="12"/>
  <c r="M1311" i="12" s="1"/>
  <c r="I1311" i="12"/>
  <c r="K1311" i="12"/>
  <c r="O1311" i="12"/>
  <c r="O1310" i="12" s="1"/>
  <c r="Q1311" i="12"/>
  <c r="Q1310" i="12" s="1"/>
  <c r="V1311" i="12"/>
  <c r="V1310" i="12" s="1"/>
  <c r="G1314" i="12"/>
  <c r="I1314" i="12"/>
  <c r="K1314" i="12"/>
  <c r="K1310" i="12" s="1"/>
  <c r="M1314" i="12"/>
  <c r="O1314" i="12"/>
  <c r="Q1314" i="12"/>
  <c r="V1314" i="12"/>
  <c r="G1317" i="12"/>
  <c r="I1317" i="12"/>
  <c r="K1317" i="12"/>
  <c r="M1317" i="12"/>
  <c r="O1317" i="12"/>
  <c r="Q1317" i="12"/>
  <c r="V1317" i="12"/>
  <c r="G1320" i="12"/>
  <c r="I1320" i="12"/>
  <c r="K1320" i="12"/>
  <c r="M1320" i="12"/>
  <c r="O1320" i="12"/>
  <c r="Q1320" i="12"/>
  <c r="V1320" i="12"/>
  <c r="G1330" i="12"/>
  <c r="M1330" i="12" s="1"/>
  <c r="I1330" i="12"/>
  <c r="K1330" i="12"/>
  <c r="O1330" i="12"/>
  <c r="Q1330" i="12"/>
  <c r="V1330" i="12"/>
  <c r="G1340" i="12"/>
  <c r="M1340" i="12" s="1"/>
  <c r="I1340" i="12"/>
  <c r="I1310" i="12" s="1"/>
  <c r="K1340" i="12"/>
  <c r="O1340" i="12"/>
  <c r="Q1340" i="12"/>
  <c r="V1340" i="12"/>
  <c r="G1343" i="12"/>
  <c r="M1343" i="12" s="1"/>
  <c r="I1343" i="12"/>
  <c r="K1343" i="12"/>
  <c r="O1343" i="12"/>
  <c r="Q1343" i="12"/>
  <c r="V1343" i="12"/>
  <c r="G1345" i="12"/>
  <c r="Q1345" i="12"/>
  <c r="V1345" i="12"/>
  <c r="G1346" i="12"/>
  <c r="I1346" i="12"/>
  <c r="I1345" i="12" s="1"/>
  <c r="K1346" i="12"/>
  <c r="K1345" i="12" s="1"/>
  <c r="M1346" i="12"/>
  <c r="M1345" i="12" s="1"/>
  <c r="O1346" i="12"/>
  <c r="O1345" i="12" s="1"/>
  <c r="Q1346" i="12"/>
  <c r="V1346" i="12"/>
  <c r="G1357" i="12"/>
  <c r="G1356" i="12" s="1"/>
  <c r="I1357" i="12"/>
  <c r="I1356" i="12" s="1"/>
  <c r="K1357" i="12"/>
  <c r="K1356" i="12" s="1"/>
  <c r="O1357" i="12"/>
  <c r="Q1357" i="12"/>
  <c r="Q1356" i="12" s="1"/>
  <c r="V1357" i="12"/>
  <c r="V1356" i="12" s="1"/>
  <c r="G1360" i="12"/>
  <c r="M1360" i="12" s="1"/>
  <c r="I1360" i="12"/>
  <c r="K1360" i="12"/>
  <c r="O1360" i="12"/>
  <c r="O1356" i="12" s="1"/>
  <c r="Q1360" i="12"/>
  <c r="V1360" i="12"/>
  <c r="G1363" i="12"/>
  <c r="G1364" i="12"/>
  <c r="I1364" i="12"/>
  <c r="K1364" i="12"/>
  <c r="K1363" i="12" s="1"/>
  <c r="M1364" i="12"/>
  <c r="O1364" i="12"/>
  <c r="O1363" i="12" s="1"/>
  <c r="Q1364" i="12"/>
  <c r="Q1363" i="12" s="1"/>
  <c r="V1364" i="12"/>
  <c r="G1367" i="12"/>
  <c r="I1367" i="12"/>
  <c r="I1363" i="12" s="1"/>
  <c r="K1367" i="12"/>
  <c r="M1367" i="12"/>
  <c r="O1367" i="12"/>
  <c r="Q1367" i="12"/>
  <c r="V1367" i="12"/>
  <c r="G1369" i="12"/>
  <c r="I1369" i="12"/>
  <c r="K1369" i="12"/>
  <c r="M1369" i="12"/>
  <c r="O1369" i="12"/>
  <c r="Q1369" i="12"/>
  <c r="V1369" i="12"/>
  <c r="G1371" i="12"/>
  <c r="M1371" i="12" s="1"/>
  <c r="I1371" i="12"/>
  <c r="K1371" i="12"/>
  <c r="O1371" i="12"/>
  <c r="Q1371" i="12"/>
  <c r="V1371" i="12"/>
  <c r="G1373" i="12"/>
  <c r="M1373" i="12" s="1"/>
  <c r="I1373" i="12"/>
  <c r="K1373" i="12"/>
  <c r="O1373" i="12"/>
  <c r="Q1373" i="12"/>
  <c r="V1373" i="12"/>
  <c r="G1375" i="12"/>
  <c r="M1375" i="12" s="1"/>
  <c r="I1375" i="12"/>
  <c r="K1375" i="12"/>
  <c r="O1375" i="12"/>
  <c r="Q1375" i="12"/>
  <c r="V1375" i="12"/>
  <c r="V1363" i="12" s="1"/>
  <c r="G1377" i="12"/>
  <c r="Q1377" i="12"/>
  <c r="V1377" i="12"/>
  <c r="G1378" i="12"/>
  <c r="I1378" i="12"/>
  <c r="I1377" i="12" s="1"/>
  <c r="K1378" i="12"/>
  <c r="K1377" i="12" s="1"/>
  <c r="M1378" i="12"/>
  <c r="M1377" i="12" s="1"/>
  <c r="O1378" i="12"/>
  <c r="O1377" i="12" s="1"/>
  <c r="Q1378" i="12"/>
  <c r="V1378" i="12"/>
  <c r="AE1381" i="12"/>
  <c r="I20" i="1"/>
  <c r="I19" i="1"/>
  <c r="I18" i="1"/>
  <c r="I16" i="1"/>
  <c r="F47" i="1"/>
  <c r="G23" i="1" s="1"/>
  <c r="G47" i="1"/>
  <c r="G25" i="1" s="1"/>
  <c r="A25" i="1" s="1"/>
  <c r="H46" i="1"/>
  <c r="I46" i="1" s="1"/>
  <c r="H45" i="1"/>
  <c r="I45" i="1" s="1"/>
  <c r="H44" i="1"/>
  <c r="I44" i="1" s="1"/>
  <c r="H43" i="1"/>
  <c r="I43" i="1" s="1"/>
  <c r="H42" i="1"/>
  <c r="I42" i="1" s="1"/>
  <c r="H41" i="1"/>
  <c r="I41" i="1" s="1"/>
  <c r="H40" i="1"/>
  <c r="H39" i="1"/>
  <c r="I39" i="1" s="1"/>
  <c r="I47" i="1" s="1"/>
  <c r="J28" i="1"/>
  <c r="J26" i="1"/>
  <c r="G38" i="1"/>
  <c r="F38" i="1"/>
  <c r="J23" i="1"/>
  <c r="J24" i="1"/>
  <c r="J25" i="1"/>
  <c r="J27" i="1"/>
  <c r="E24" i="1"/>
  <c r="E26" i="1"/>
  <c r="I17" i="1" l="1"/>
  <c r="I21" i="1" s="1"/>
  <c r="I109" i="1"/>
  <c r="J96" i="1" s="1"/>
  <c r="G26" i="1"/>
  <c r="A26" i="1"/>
  <c r="G28" i="1"/>
  <c r="A23" i="1"/>
  <c r="M202" i="14"/>
  <c r="M161" i="14"/>
  <c r="M19" i="14"/>
  <c r="M195" i="14"/>
  <c r="M194" i="14" s="1"/>
  <c r="M9" i="14"/>
  <c r="M8" i="14" s="1"/>
  <c r="AF218" i="14"/>
  <c r="M357" i="13"/>
  <c r="M245" i="13"/>
  <c r="M11" i="13"/>
  <c r="M283" i="13"/>
  <c r="M52" i="13"/>
  <c r="M184" i="13"/>
  <c r="M71" i="13"/>
  <c r="M341" i="13"/>
  <c r="M378" i="13"/>
  <c r="M377" i="13" s="1"/>
  <c r="G245" i="13"/>
  <c r="G71" i="13"/>
  <c r="G357" i="13"/>
  <c r="G341" i="13"/>
  <c r="G52" i="13"/>
  <c r="G184" i="13"/>
  <c r="M1310" i="12"/>
  <c r="M1363" i="12"/>
  <c r="O1136" i="12"/>
  <c r="V1077" i="12"/>
  <c r="M88" i="12"/>
  <c r="Q1077" i="12"/>
  <c r="AF1381" i="12"/>
  <c r="M1242" i="12"/>
  <c r="I1136" i="12"/>
  <c r="M1357" i="12"/>
  <c r="M1356" i="12" s="1"/>
  <c r="M1306" i="12"/>
  <c r="M1305" i="12" s="1"/>
  <c r="M1287" i="12"/>
  <c r="M1286" i="12" s="1"/>
  <c r="O1242" i="12"/>
  <c r="Q1136" i="12"/>
  <c r="G1077" i="12"/>
  <c r="I820" i="12"/>
  <c r="I759" i="12"/>
  <c r="I714" i="12"/>
  <c r="K670" i="12"/>
  <c r="K566" i="12"/>
  <c r="V456" i="12"/>
  <c r="K324" i="12"/>
  <c r="Q229" i="12"/>
  <c r="K115" i="12"/>
  <c r="I88" i="12"/>
  <c r="Q8" i="12"/>
  <c r="M1100" i="12"/>
  <c r="M1099" i="12" s="1"/>
  <c r="G1099" i="12"/>
  <c r="I115" i="12"/>
  <c r="G1310" i="12"/>
  <c r="M1122" i="12"/>
  <c r="M1121" i="12" s="1"/>
  <c r="G1121" i="12"/>
  <c r="O950" i="12"/>
  <c r="O876" i="12"/>
  <c r="V820" i="12"/>
  <c r="V759" i="12"/>
  <c r="V714" i="12"/>
  <c r="G670" i="12"/>
  <c r="M567" i="12"/>
  <c r="M566" i="12" s="1"/>
  <c r="G566" i="12"/>
  <c r="O532" i="12"/>
  <c r="O393" i="12"/>
  <c r="M325" i="12"/>
  <c r="M324" i="12" s="1"/>
  <c r="G324" i="12"/>
  <c r="V298" i="12"/>
  <c r="V88" i="12"/>
  <c r="M8" i="12"/>
  <c r="I670" i="12"/>
  <c r="V1099" i="12"/>
  <c r="Q759" i="12"/>
  <c r="Q714" i="12"/>
  <c r="V670" i="12"/>
  <c r="V566" i="12"/>
  <c r="O551" i="12"/>
  <c r="K532" i="12"/>
  <c r="M532" i="12"/>
  <c r="O514" i="12"/>
  <c r="K393" i="12"/>
  <c r="M393" i="12"/>
  <c r="Q298" i="12"/>
  <c r="I229" i="12"/>
  <c r="Q115" i="12"/>
  <c r="Q88" i="12"/>
  <c r="K8" i="12"/>
  <c r="G1136" i="12"/>
  <c r="Q1121" i="12"/>
  <c r="O1099" i="12"/>
  <c r="G950" i="12"/>
  <c r="K950" i="12"/>
  <c r="G876" i="12"/>
  <c r="K876" i="12"/>
  <c r="O820" i="12"/>
  <c r="O759" i="12"/>
  <c r="O714" i="12"/>
  <c r="Q670" i="12"/>
  <c r="Q566" i="12"/>
  <c r="M514" i="12"/>
  <c r="Q324" i="12"/>
  <c r="M229" i="12"/>
  <c r="O115" i="12"/>
  <c r="G115" i="12"/>
  <c r="O88" i="12"/>
  <c r="I8" i="12"/>
  <c r="V1121" i="12"/>
  <c r="Q1099" i="12"/>
  <c r="M1070" i="12"/>
  <c r="M1069" i="12" s="1"/>
  <c r="G1069" i="12"/>
  <c r="M950" i="12"/>
  <c r="Q820" i="12"/>
  <c r="Q1242" i="12"/>
  <c r="V1136" i="12"/>
  <c r="O1121" i="12"/>
  <c r="K1077" i="12"/>
  <c r="Q1069" i="12"/>
  <c r="V950" i="12"/>
  <c r="I950" i="12"/>
  <c r="V876" i="12"/>
  <c r="I876" i="12"/>
  <c r="K820" i="12"/>
  <c r="K759" i="12"/>
  <c r="O670" i="12"/>
  <c r="O566" i="12"/>
  <c r="I532" i="12"/>
  <c r="M457" i="12"/>
  <c r="M456" i="12" s="1"/>
  <c r="G456" i="12"/>
  <c r="I393" i="12"/>
  <c r="O324" i="12"/>
  <c r="V229" i="12"/>
  <c r="M115" i="12"/>
  <c r="M1137" i="12"/>
  <c r="M1136" i="12" s="1"/>
  <c r="M1081" i="12"/>
  <c r="M1077" i="12" s="1"/>
  <c r="M957" i="12"/>
  <c r="M884" i="12"/>
  <c r="M876" i="12" s="1"/>
  <c r="M821" i="12"/>
  <c r="M820" i="12" s="1"/>
  <c r="M760" i="12"/>
  <c r="M759" i="12" s="1"/>
  <c r="M671" i="12"/>
  <c r="M670" i="12" s="1"/>
  <c r="M562" i="12"/>
  <c r="M561" i="12" s="1"/>
  <c r="M320" i="12"/>
  <c r="M319" i="12" s="1"/>
  <c r="M303" i="12"/>
  <c r="M298" i="12" s="1"/>
  <c r="G714" i="12"/>
  <c r="G527" i="12"/>
  <c r="G508" i="12"/>
  <c r="G229" i="12"/>
  <c r="G88" i="12"/>
  <c r="J39" i="1"/>
  <c r="J47" i="1" s="1"/>
  <c r="J41" i="1"/>
  <c r="J43" i="1"/>
  <c r="J45" i="1"/>
  <c r="J46" i="1"/>
  <c r="J44" i="1"/>
  <c r="J42" i="1"/>
  <c r="H47" i="1"/>
  <c r="J68" i="1" l="1"/>
  <c r="J85" i="1"/>
  <c r="J86" i="1"/>
  <c r="J91" i="1"/>
  <c r="J107" i="1"/>
  <c r="J71" i="1"/>
  <c r="J64" i="1"/>
  <c r="J102" i="1"/>
  <c r="J90" i="1"/>
  <c r="J66" i="1"/>
  <c r="J104" i="1"/>
  <c r="J79" i="1"/>
  <c r="J78" i="1"/>
  <c r="J89" i="1"/>
  <c r="J75" i="1"/>
  <c r="J87" i="1"/>
  <c r="J101" i="1"/>
  <c r="J83" i="1"/>
  <c r="J65" i="1"/>
  <c r="J72" i="1"/>
  <c r="J76" i="1"/>
  <c r="J69" i="1"/>
  <c r="J99" i="1"/>
  <c r="J63" i="1"/>
  <c r="J98" i="1"/>
  <c r="J80" i="1"/>
  <c r="J62" i="1"/>
  <c r="J100" i="1"/>
  <c r="J88" i="1"/>
  <c r="J73" i="1"/>
  <c r="J103" i="1"/>
  <c r="J67" i="1"/>
  <c r="J95" i="1"/>
  <c r="J77" i="1"/>
  <c r="J108" i="1"/>
  <c r="J93" i="1"/>
  <c r="J105" i="1"/>
  <c r="J94" i="1"/>
  <c r="J61" i="1"/>
  <c r="J84" i="1"/>
  <c r="J92" i="1"/>
  <c r="J74" i="1"/>
  <c r="J97" i="1"/>
  <c r="J82" i="1"/>
  <c r="J81" i="1"/>
  <c r="J106" i="1"/>
  <c r="J70" i="1"/>
  <c r="A24" i="1"/>
  <c r="G24" i="1"/>
  <c r="A27" i="1" s="1"/>
  <c r="A29" i="1" s="1"/>
  <c r="G29" i="1" s="1"/>
  <c r="G27" i="1" s="1"/>
  <c r="J1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056A273-A9EE-4365-AF77-22C6375A7DE3}">
      <text>
        <r>
          <rPr>
            <sz val="9"/>
            <color indexed="81"/>
            <rFont val="Tahoma"/>
            <family val="2"/>
            <charset val="238"/>
          </rPr>
          <t>Jedná se o informaci, zda se jedná o položku, která je do rozpočtu zadána z cenové soustavy RTS, nebo vlastní.</t>
        </r>
      </text>
    </comment>
    <comment ref="T6" authorId="0" shapeId="0" xr:uid="{7B4A55D9-B54D-4588-9715-0FFC12DF8E2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94DEB68-9EAF-463D-A327-99A11D413A0C}">
      <text>
        <r>
          <rPr>
            <sz val="9"/>
            <color indexed="81"/>
            <rFont val="Tahoma"/>
            <family val="2"/>
            <charset val="238"/>
          </rPr>
          <t>Jedná se o informaci, zda se jedná o položku, která je do rozpočtu zadána z cenové soustavy RTS, nebo vlastní.</t>
        </r>
      </text>
    </comment>
    <comment ref="T6" authorId="0" shapeId="0" xr:uid="{09D96C84-24E2-470D-B54F-399188EB79E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DEAC08E1-7489-42C8-A793-9E04223F6909}">
      <text>
        <r>
          <rPr>
            <sz val="9"/>
            <color indexed="81"/>
            <rFont val="Tahoma"/>
            <family val="2"/>
            <charset val="238"/>
          </rPr>
          <t>Jedná se o informaci, zda se jedná o položku, která je do rozpočtu zadána z cenové soustavy RTS, nebo vlastní.</t>
        </r>
      </text>
    </comment>
    <comment ref="T6" authorId="0" shapeId="0" xr:uid="{E42433A5-4655-45AF-8328-5CE8FCC6323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<sst xmlns="http://schemas.openxmlformats.org/spreadsheetml/2006/main" count="7592" uniqueCount="1925">
  <si>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</si>
  <si>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</si>
  <si>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</si>
  <si>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</si>
  <si>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</si>
  <si>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</si>
  <si>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</si>
  <si>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</si>
  <si>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</si>
  <si>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</si>
  <si>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</si>
  <si>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</si>
  <si>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</si>
  <si>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</si>
  <si>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</si>
  <si>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</si>
  <si>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</si>
  <si>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</si>
  <si>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</si>
  <si>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</si>
  <si>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</si>
  <si>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</si>
  <si>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</si>
  <si>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</si>
  <si>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</si>
  <si>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</si>
  <si>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</si>
  <si>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</si>
  <si>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</si>
  <si>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</si>
  <si>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</si>
  <si>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</si>
  <si>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</si>
  <si>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</si>
  <si>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</si>
  <si>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</si>
  <si>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</si>
  <si>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</si>
  <si>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</si>
  <si>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</si>
  <si>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</si>
  <si>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</si>
  <si>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</si>
  <si>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2023/09</t>
  </si>
  <si>
    <t>Stavební úpravy MŠ Vedrovice</t>
  </si>
  <si>
    <t>Obec Vedrovice</t>
  </si>
  <si>
    <t>326</t>
  </si>
  <si>
    <t>Vedrovice</t>
  </si>
  <si>
    <t>67175</t>
  </si>
  <si>
    <t>00293741</t>
  </si>
  <si>
    <t>27.4.2023</t>
  </si>
  <si>
    <t>Stavba</t>
  </si>
  <si>
    <t>Stavební objekt</t>
  </si>
  <si>
    <t>01</t>
  </si>
  <si>
    <t>Stavební část</t>
  </si>
  <si>
    <t>2309_01</t>
  </si>
  <si>
    <t>02</t>
  </si>
  <si>
    <t>Ústřední vytápění, plynoinstalace</t>
  </si>
  <si>
    <t>2309_02</t>
  </si>
  <si>
    <t>03</t>
  </si>
  <si>
    <t>Elektroinstalace</t>
  </si>
  <si>
    <t>2309_03</t>
  </si>
  <si>
    <t>Celkem za stavbu</t>
  </si>
  <si>
    <t>CZK</t>
  </si>
  <si>
    <t>#POPS</t>
  </si>
  <si>
    <t>Popis stavby: 2023/09 - Stavební úpravy MŠ Vedrovice</t>
  </si>
  <si>
    <t>#POPO</t>
  </si>
  <si>
    <t>Popis objektu: 01 - Stavební část</t>
  </si>
  <si>
    <t>#POPR</t>
  </si>
  <si>
    <t>Popis rozpočtu: 2309_01 - Stavební část</t>
  </si>
  <si>
    <t>Popis objektu: 02 - Ústřední vytápění, plynoinstalace</t>
  </si>
  <si>
    <t>Popis rozpočtu: 2309_02 - Ústřední vytápění, plynoinstalace</t>
  </si>
  <si>
    <t>Popis objektu: 03 - Elektroinstalace</t>
  </si>
  <si>
    <t>Popis rozpočtu: 2309_03 - Elektroinstalace</t>
  </si>
  <si>
    <t>Rekapitulace dílů</t>
  </si>
  <si>
    <t>Typ dílu</t>
  </si>
  <si>
    <t>0</t>
  </si>
  <si>
    <t>Nepřiřazený díl</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</si>
  <si>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</si>
  <si>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</si>
  <si>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</si>
  <si>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</si>
  <si>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</si>
  <si>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</si>
  <si>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</si>
  <si>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</si>
  <si>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</si>
  <si>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</si>
  <si>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</si>
  <si>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</si>
  <si>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</si>
  <si>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</si>
  <si>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</si>
  <si>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</si>
  <si>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</si>
  <si>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</si>
  <si>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</si>
  <si>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</si>
  <si>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</si>
  <si>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</si>
  <si>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</si>
  <si>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</si>
  <si>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</si>
  <si>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</si>
  <si>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</si>
  <si>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</si>
  <si>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</si>
  <si>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</si>
  <si>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</si>
  <si>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</si>
  <si>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</si>
  <si>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</si>
  <si>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</si>
  <si>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</si>
  <si>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</si>
  <si>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</si>
  <si>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</si>
  <si>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</si>
  <si>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</si>
  <si>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</si>
  <si>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</si>
  <si>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</si>
  <si>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</si>
  <si>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</si>
  <si>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</si>
  <si>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</si>
  <si>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726</t>
  </si>
  <si>
    <t>Předstěnové systémy</t>
  </si>
  <si>
    <t>728</t>
  </si>
  <si>
    <t>Vzduchotechnika</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</si>
  <si>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</si>
  <si>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</si>
  <si>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</si>
  <si>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</si>
  <si>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</si>
  <si>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</si>
  <si>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</si>
  <si>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</si>
  <si>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</si>
  <si>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</si>
  <si>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</si>
  <si>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</si>
  <si>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</si>
  <si>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</si>
  <si>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</si>
  <si>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</si>
  <si>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</si>
  <si>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</si>
  <si>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</si>
  <si>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</si>
  <si>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</si>
  <si>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</si>
  <si>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</si>
  <si>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</si>
  <si>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</si>
  <si>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</si>
  <si>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M21</t>
  </si>
  <si>
    <t>Elektromontáže</t>
  </si>
  <si>
    <t>M21-3</t>
  </si>
  <si>
    <t>Elektroinsatalace - SVÍTIDLA</t>
  </si>
  <si>
    <t>M21-4</t>
  </si>
  <si>
    <t>Elektroinstalace - ROZVADĚČE</t>
  </si>
  <si>
    <t>M22</t>
  </si>
  <si>
    <t>Montáž sdělovací a zabezp. techniky</t>
  </si>
  <si>
    <t>M46</t>
  </si>
  <si>
    <t>Zemní práce při montážích</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</si>
  <si>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</si>
  <si>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</si>
  <si>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</si>
  <si>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</si>
  <si>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</si>
  <si>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</si>
  <si>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</si>
  <si>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</si>
  <si>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</si>
  <si>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</si>
  <si>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</si>
  <si>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</si>
  <si>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</si>
  <si>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</si>
  <si>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</si>
  <si>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</si>
  <si>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</si>
  <si>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</si>
  <si>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</si>
  <si>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</si>
  <si>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</si>
  <si>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</si>
  <si>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</si>
  <si>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</si>
  <si>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</si>
  <si>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</si>
  <si>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</si>
  <si>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</si>
  <si>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</si>
  <si>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</si>
  <si>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</si>
  <si>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</si>
  <si>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</si>
  <si>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</si>
  <si>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122201101R00</t>
  </si>
  <si>
    <t>Odkopávky a  prokopávky nezapažené v hornině 3  do 100 m3</t>
  </si>
  <si>
    <t>m3</t>
  </si>
  <si>
    <t>800-1</t>
  </si>
  <si>
    <t>RTS 23/ I</t>
  </si>
  <si>
    <t>Práce</t>
  </si>
  <si>
    <t>Běžná</t>
  </si>
  <si>
    <t>POL1_</t>
  </si>
  <si>
    <t>s přehozením výkopku na vzdálenost do 3 m nebo s naložením na dopravní prostředek,</t>
  </si>
  <si>
    <t>SPI</t>
  </si>
  <si>
    <t>přístavba : 0,6*9,5*7</t>
  </si>
  <si>
    <t>VV</t>
  </si>
  <si>
    <t>zpěvněné plochy : 0,51*165</t>
  </si>
  <si>
    <t>2,6*0,5*2*10</t>
  </si>
  <si>
    <t>vstup do 1.pp : 0,8*1,7*1,6+1,3*1,6/2*1,7</t>
  </si>
  <si>
    <t>SPU</t>
  </si>
  <si>
    <t>122201109R00</t>
  </si>
  <si>
    <t>Odkopávky a  prokopávky nezapažené v hornině 3  příplatek k cenám za lepivost horniny</t>
  </si>
  <si>
    <t>Odkaz na mn. položky pořadí 1 : 153,99400</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</si>
  <si>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</si>
  <si>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</si>
  <si>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</si>
  <si>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základy : 0,8*0,6*(9,35*2+6)</t>
  </si>
  <si>
    <t>opěrná zeď : 0,5*1*(10+4)+0,5*0,6*(10+4+0,4*2)</t>
  </si>
  <si>
    <t>132201119R00</t>
  </si>
  <si>
    <t xml:space="preserve">Hloubení rýh šířky do 60 cm příplatek za lepivost, v hornině 3,  </t>
  </si>
  <si>
    <t>Odkaz na mn. položky pořadí 3 : 23,29600</t>
  </si>
  <si>
    <t>139601103R00</t>
  </si>
  <si>
    <t>Ruční výkop jam, rýh a šachet v hornině 4</t>
  </si>
  <si>
    <t>s přehozením na vzdálenost do 5 m nebo s naložením na ruční dopravní prostředek</t>
  </si>
  <si>
    <t xml:space="preserve">pro zapuštění KZS pod terén : </t>
  </si>
  <si>
    <t>0,8*0,5*(7+27,75+7+3,8+11)</t>
  </si>
  <si>
    <t>kanalizace-splašk. : 0,3*0,8*(2,6+5+10,5+3,5+2,5+1*4+4,5+1,5)</t>
  </si>
  <si>
    <t>dešť. : 0,3*0,5*4</t>
  </si>
  <si>
    <t>základ pro ocel. schodiště : 0,6*0,6*1*2</t>
  </si>
  <si>
    <t>139711101RT4</t>
  </si>
  <si>
    <t>Vykopávka v uzavřených prostorách v hornině 4</t>
  </si>
  <si>
    <t>s naložením výkopku na dopravní prostředek</t>
  </si>
  <si>
    <t>1.pp-snížení : 0,55*9,65*5,85</t>
  </si>
  <si>
    <t>1.pp - patky : 1*1*0,8*2</t>
  </si>
  <si>
    <t>1.np P4 : 0,2*44,13</t>
  </si>
  <si>
    <t>162701105R00</t>
  </si>
  <si>
    <t>Vodorovné přemístění výkopku z horniny 1 až 4, na vzdálenost přes 9 000  do 10 000 m</t>
  </si>
  <si>
    <t>po suchu, bez naložení výkopku, avšak se složením bez rozhrnutí, zpáteční cesta vozidla.</t>
  </si>
  <si>
    <t>153,99+23,29+31,4+41,47</t>
  </si>
  <si>
    <t>162701109R00</t>
  </si>
  <si>
    <t>Vodorovné přemístění výkopku příplatek k ceně za každých dalších i započatých 1 000 m přes 10 000 m  z horniny 1 až 4</t>
  </si>
  <si>
    <t>Odkaz na mn. položky pořadí 7 : 250,15000*25</t>
  </si>
  <si>
    <t>174101102R00</t>
  </si>
  <si>
    <t>Zásyp sypaninou se zhutněním v uzavřených prostorách s urovnáním povrchu zásypu s ručním zhutněním</t>
  </si>
  <si>
    <t>z jakékoliv horniny s uložením výkopku po vrstvách,</t>
  </si>
  <si>
    <t>kanalizace-splašk. : 0,3*0,4*(2,6+5+10,5+3,5+2,5+1*4+4,5+1,5)</t>
  </si>
  <si>
    <t>dešť. : 0,3*0,2*4</t>
  </si>
  <si>
    <t>1.pp - jímka : 3,14*0,25*0,25*0,8</t>
  </si>
  <si>
    <t>m.č. 05 - šachta kanalizace : Pi*0,5*0,5*1,5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</si>
  <si>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</si>
  <si>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</si>
  <si>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</si>
  <si>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kanalizace-splašk. : 0,3*0,3*(2,6+5+10,5+3,5+2,5+1*4+4,5+1,5)</t>
  </si>
  <si>
    <t>dešť. : 0,3*0,3*4</t>
  </si>
  <si>
    <t>175101201R00</t>
  </si>
  <si>
    <t>Obsyp objektů bez prohození sypaniny</t>
  </si>
  <si>
    <t>sypaninou z vhodných hornin tř. 1 - 4 nebo materiálem, uloženým ve vzdálenosti do 30 m od vnějšího kraje objektu, pro jakoukoliv míru zhutnění,</t>
  </si>
  <si>
    <t>Odkaz na mn. položky pořadí 5 : 32,12400</t>
  </si>
  <si>
    <t>za opěrnou zdí : 0,25*1*(10+0,4*2+4)</t>
  </si>
  <si>
    <t>181101111R00</t>
  </si>
  <si>
    <t>Úprava pláně v zářezech bez rozlišení horniny, se zhutněním - ručně</t>
  </si>
  <si>
    <t>m2</t>
  </si>
  <si>
    <t>vyrovnáním výškových rozdílů, ploch vodorovných a ploch do sklonu 1 : 5.</t>
  </si>
  <si>
    <t>přístavba : 7*9,3</t>
  </si>
  <si>
    <t>1.pp : 9,65*5,85*2</t>
  </si>
  <si>
    <t>1.np P4 : 44,13</t>
  </si>
  <si>
    <t>zpěvněné plochy : 165</t>
  </si>
  <si>
    <t>182001112R00</t>
  </si>
  <si>
    <t>Plošná úprava terénu při nerovnostech terénu přes 50 do 100 mm, na svahu přes 1:5 do 1:2</t>
  </si>
  <si>
    <t>823-1</t>
  </si>
  <si>
    <t>s urovnáním povrchu, bez doplnění ornice, v hornině 1 až 4,</t>
  </si>
  <si>
    <t>za opěrnou zdí : 2*(10+4)</t>
  </si>
  <si>
    <t>199000002R00</t>
  </si>
  <si>
    <t>Poplatky za skládku horniny 1- 4, skupina 17 05 04 z Katalogu odpadů</t>
  </si>
  <si>
    <t>Odkaz na mn. položky pořadí 7 : 250,15000</t>
  </si>
  <si>
    <t>58341003.AR</t>
  </si>
  <si>
    <t>Kamenivo stanovené přírodní; drcené; 2/4; typ: praný</t>
  </si>
  <si>
    <t>t</t>
  </si>
  <si>
    <t>SPCM</t>
  </si>
  <si>
    <t>Specifikace</t>
  </si>
  <si>
    <t>POL3_</t>
  </si>
  <si>
    <t>kanalizace-splašk. : 0,3*0,4*(2,6+5+10,5+3,5+2,5+1*4+4,5+1,5)*1,9</t>
  </si>
  <si>
    <t>dešť. : 0,3*0,2*4*1,9</t>
  </si>
  <si>
    <t>1.pp - jímka : 3,14*0,25*0,25*0,8*1,9</t>
  </si>
  <si>
    <t>m.č. 05 - šachta kanalizace : Pi*0,5*0,5*1,5*1,9</t>
  </si>
  <si>
    <t>213151121R00</t>
  </si>
  <si>
    <t>Montáž vsakovacích nádrží položení geotextílie</t>
  </si>
  <si>
    <t>827-1</t>
  </si>
  <si>
    <t>dren potrubí za opěrkou : 0,5*14</t>
  </si>
  <si>
    <t>271531114R00</t>
  </si>
  <si>
    <t>Polštáře zhutněné pod základy kamenivo drcené, frakce 8 - 16 mm</t>
  </si>
  <si>
    <t>800-2</t>
  </si>
  <si>
    <t>základy : 0,1*0,6*(9,35*2+6)</t>
  </si>
  <si>
    <t>opěrná zídka : 0,5*0,1*(10+4)</t>
  </si>
  <si>
    <t>274313611R00</t>
  </si>
  <si>
    <t>Beton základových pasů prostý třídy C 16/20</t>
  </si>
  <si>
    <t>801-1</t>
  </si>
  <si>
    <t>základy : 1*0,6*(9,35*2+6)</t>
  </si>
  <si>
    <t>opěrná zídka : 0,5*0,5*(10+4+0,4*2)</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</si>
  <si>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</si>
  <si>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</si>
  <si>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</si>
  <si>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základy : 0,3*(9,35*2+6)*2</t>
  </si>
  <si>
    <t>274351292R00</t>
  </si>
  <si>
    <t>Bednění stěn základových pasů odstranění</t>
  </si>
  <si>
    <t>Odkaz na mn. položky pořadí 19 : 14,82000</t>
  </si>
  <si>
    <t>275313611R00</t>
  </si>
  <si>
    <t>Beton základových patek prostý třídy C 16/20</t>
  </si>
  <si>
    <t>693660212R</t>
  </si>
  <si>
    <t>geotextilie POP; funkce separační, ochranná, výztužná; plošná hmotnost 300 g/m2</t>
  </si>
  <si>
    <t>Odkaz na mn. položky pořadí 16 : 7,00000*1,2</t>
  </si>
  <si>
    <t>310239211RT2</t>
  </si>
  <si>
    <t>Zazdívka otvorů o ploše přes 1 m2 do 4 m2 ve zdivu nadzákladovém cihlami pálenými pro jakoukoliv maltu vápenocementovou</t>
  </si>
  <si>
    <t>801-4</t>
  </si>
  <si>
    <t>včetně pomocného pracovního lešení</t>
  </si>
  <si>
    <t>v místě dveří-nově okno : 0,35*(0,34*2,6+0,6*1,5)</t>
  </si>
  <si>
    <t>v místě vrat : 0,35*1,2*3</t>
  </si>
  <si>
    <t>311237448R00</t>
  </si>
  <si>
    <t xml:space="preserve">Zdivo nosné z cihel a tvarovek pálených tloušťky 300 mm,  , charakteristická pevnost v tlaku fk = 4,10 MPa, součinitel prostupu tepla U = 0,29 W/m2.K , hodnota pro zdivo bez omítky při vlhkosti 1%,  </t>
  </si>
  <si>
    <t>přístavba - atika : 0,75*(6,6+9*2)</t>
  </si>
  <si>
    <t>311237603RT2</t>
  </si>
  <si>
    <t xml:space="preserve">Zdivo nosné z cihel a tvarovek pálených tloušťky 300 mm,  , charakteristická pevnost v tlaku fk = 3,60 MPa, součinitel prostupu tepla U = 0,24 W/m2.K , hodnota pro zdivo bez omítky při vlhkosti 1%,  </t>
  </si>
  <si>
    <t>přístavba : 3*(9,3*2+6,6)</t>
  </si>
  <si>
    <t>-(1,2*1,2*6+1,8*1,8+0,6*1,2*2+2*2,6)</t>
  </si>
  <si>
    <t>317167121R00</t>
  </si>
  <si>
    <t>Překlady keramické montáž a dodávka nenosné, délky 1000 mm, šířky 115 mm, výšky 71 mm</t>
  </si>
  <si>
    <t>kus</t>
  </si>
  <si>
    <t>přístavba - příčky : 2</t>
  </si>
  <si>
    <t>317167122R00</t>
  </si>
  <si>
    <t>Překlady keramické montáž a dodávka nenosné, délky 1250 mm, šířky 115 mm, výšky 71 mm</t>
  </si>
  <si>
    <t>přístavba - příčky : 3</t>
  </si>
  <si>
    <t>317167210R00</t>
  </si>
  <si>
    <t>Překlady keramické montáž a dodávka nosné, délky 1000 mm, šířky 70 mm, výšky 238 mm</t>
  </si>
  <si>
    <t>přístavba : 4*2</t>
  </si>
  <si>
    <t>317167212R00</t>
  </si>
  <si>
    <t>Překlady keramické montáž a dodávka nosné, délky 1500 mm, šířky 70 mm, výšky 238 mm</t>
  </si>
  <si>
    <t>přístavba : 4*7</t>
  </si>
  <si>
    <t>317167216R00</t>
  </si>
  <si>
    <t>Překlady keramické montáž a dodávka nosné, délky 2500 mm, šířky 70 mm, výšky 238 mm</t>
  </si>
  <si>
    <t>přístavba : 4</t>
  </si>
  <si>
    <t>317234410RT2</t>
  </si>
  <si>
    <t>Vyzdívka mezi nosníky cementovou</t>
  </si>
  <si>
    <t>jakýmikoliv cihlami pálenými na jakoukoliv maltu,</t>
  </si>
  <si>
    <t>překlady : 0,35*0,2*4,5</t>
  </si>
  <si>
    <t>0,35*0,24*3,55</t>
  </si>
  <si>
    <t>0,35*0,12*(1,4+1,3*4+1,5)</t>
  </si>
  <si>
    <t>0,4*0,1*1,4</t>
  </si>
  <si>
    <t>317941123RT4</t>
  </si>
  <si>
    <t>Osazení ocelových válcovaných nosníků na zdivu včetně dodávky profilu I, výšky 180 mm</t>
  </si>
  <si>
    <t>profilu I, nebo IE, nebo U, nebo UE, nebo L</t>
  </si>
  <si>
    <t>průvlaky 1.PP : 21,9*3,3*6/1000*1,08</t>
  </si>
  <si>
    <t>317944311RT2</t>
  </si>
  <si>
    <t>Dodání a osazení válcovaných nosníků do připravených otvorů I 100</t>
  </si>
  <si>
    <t>bez zazdění hlav, s nařezáním nosníků na potřebný rozměr,</t>
  </si>
  <si>
    <t>1.PP : 8,34*1,4*2/1000*1,08</t>
  </si>
  <si>
    <t>317944311RT3</t>
  </si>
  <si>
    <t>Dodání a osazení válcovaných nosníků do připravených otvorů profil I 120</t>
  </si>
  <si>
    <t>překlady : 11,1*(2*1,4+2*1,3*3+2*1,5)/1000*1,08</t>
  </si>
  <si>
    <t>317944313RT2</t>
  </si>
  <si>
    <t>Dodání a osazení válcovaných nosníků do připravených otvorů profil I 140</t>
  </si>
  <si>
    <t>1.PP : 14,3*1,2*2*2/1000*1,08</t>
  </si>
  <si>
    <t>317944313RT3</t>
  </si>
  <si>
    <t>Dodání a osazení válcovaných nosníků do připravených otvorů profil I 160</t>
  </si>
  <si>
    <t>překlad 1.NP : 17,9*1,3*2/1000*1,08</t>
  </si>
  <si>
    <t>317944313RT5</t>
  </si>
  <si>
    <t>Dodání a osazení válcovaných nosníků do připravených otvorů profil I 200</t>
  </si>
  <si>
    <t>překlady : 26,2*4,5*2/1000*1,08</t>
  </si>
  <si>
    <t>průvlak v 09 : 26,2*(4,35+4,25+1+0,9)/1000</t>
  </si>
  <si>
    <t>317944315RT2</t>
  </si>
  <si>
    <t>Dodání a osazení válcovaných nosníků do připravených otvorů profil I 240</t>
  </si>
  <si>
    <t>překlad : 36,2*3,55*2/1000*1,08</t>
  </si>
  <si>
    <t>318261211RT1</t>
  </si>
  <si>
    <t>Ploty z betonových tvárnic s výztuží a betonovou zálivkou tvárnice, tloušťky 200 mm, hladké, přírodní</t>
  </si>
  <si>
    <t>Indiv</t>
  </si>
  <si>
    <t xml:space="preserve">vč. výztuže : </t>
  </si>
  <si>
    <t>opěrná zídka : 1,5*(10+0,4*2+4)</t>
  </si>
  <si>
    <t>318261224RT1</t>
  </si>
  <si>
    <t>Ploty z betonových tvárnic s výztuží a betonovou zálivkou stříška, šířky 280 mm, hladká, přírodní</t>
  </si>
  <si>
    <t>m</t>
  </si>
  <si>
    <t>opěrná zídka : (10+0,4*2+4)</t>
  </si>
  <si>
    <t>331231114R00</t>
  </si>
  <si>
    <t>Zdivo pilířů z cihel pálených plných  , délky 290 mm, pevnost v tlaku P 15 MPa, na maltu vápenocementovou (MVC)</t>
  </si>
  <si>
    <t>volně stojících čtyřhranných až osmihranných (průřezu čtverce, T, nebo kříže), pravoúhlých pod omítku anebo režné (bez spárování)</t>
  </si>
  <si>
    <t>1.pp : 0,3*0,3*2,1*2</t>
  </si>
  <si>
    <t>342247522R00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</si>
  <si>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</si>
  <si>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</si>
  <si>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přístavba : 3,25*(6+2,2+3,9+1+0,85)</t>
  </si>
  <si>
    <t>-(0,8*2*2+0,7*2*2)</t>
  </si>
  <si>
    <t>3,2*(4,2+2,3)-1*1,3</t>
  </si>
  <si>
    <t>342247542R00</t>
  </si>
  <si>
    <t>Příčky z tvárnic pálených Příčky z tvárnic keramických pálených tloušťky 140 mm, z děrovaných příčkovek, P 10, zděných na tenkovrstvou maltu</t>
  </si>
  <si>
    <t>přístavba : 3,25*(5,7+2,5)-0,8*2</t>
  </si>
  <si>
    <t>346244311R00</t>
  </si>
  <si>
    <t>Obezdívka van a WC modulů z pórobetonu tloušťky 50 mm</t>
  </si>
  <si>
    <t>obezdívka WC : 0,9*(1,2+0,15)*2</t>
  </si>
  <si>
    <t>0,9*(1,2+0,15)</t>
  </si>
  <si>
    <t>346244381RT2</t>
  </si>
  <si>
    <t>Plentování ocelových nosníků jednostranné výšky do 200 mm</t>
  </si>
  <si>
    <t>jakýmikoliv cihlami,</t>
  </si>
  <si>
    <t>0,2*4,5*2</t>
  </si>
  <si>
    <t>0,12*2*(1,4+1,3*4+1,5)</t>
  </si>
  <si>
    <t>0,1*1,4*2</t>
  </si>
  <si>
    <t>0,14*1,2*2*2</t>
  </si>
  <si>
    <t>346244382R00</t>
  </si>
  <si>
    <t>Plentování ocelových nosníků jednostranné výšky od 200 mm do 300 mm</t>
  </si>
  <si>
    <t>0,24*3,55*2</t>
  </si>
  <si>
    <t>349231811RT2</t>
  </si>
  <si>
    <t>Přizdívka ostění s ozubem  přes 80 do 150 mm</t>
  </si>
  <si>
    <t>ve vybouraných otvorech, s vysekáním kapes pro zavázání, z jakýchkoliv cihel, z pomocného pracovního lešení o výšce podlahy do 1900 mm a pro zatížení do 1,5 kPa,</t>
  </si>
  <si>
    <t>1.pp : 0,4*2*2+0,4*0,6*2*2</t>
  </si>
  <si>
    <t>1.np : 0,35*(2,4*2+2,8*2+2,1*2*4+0,8*2+2,7*2)</t>
  </si>
  <si>
    <t>389381001RT4</t>
  </si>
  <si>
    <t>Dobetonování prefabrikovaných konstrukcí betonem třídy C 20/25</t>
  </si>
  <si>
    <t>801-2</t>
  </si>
  <si>
    <t>se zřízením a odstraněním bednění</t>
  </si>
  <si>
    <t>strop nad 1.PP - v místě komínu : 0,25*1*1</t>
  </si>
  <si>
    <t>900401211RAA</t>
  </si>
  <si>
    <t>Plot hladký (průběžný) tloušťky 200 mm, z tvárnic hladkých, přírodních, výšky 1,6 m</t>
  </si>
  <si>
    <t>AP-HSV</t>
  </si>
  <si>
    <t>Součtová</t>
  </si>
  <si>
    <t>Agregovaná položka</t>
  </si>
  <si>
    <t>POL2_</t>
  </si>
  <si>
    <t>vyhloubení rýhy 0,8x0,4 m, naložení výkopku na dopravní prostředek a odvoz do 20 m, se složením, bez rozhrnutí, v hornině 3, betonáž základového pasu, osazení kotvicí výztuže, položení hydroizolace z asfaltovaného pásu, vyzdění zdiva se současným spárováním, zalití otvorů betonem, osazení věncových tvarovek, montáž výztuže a zalití betonem, montáž krycích stříšek.</t>
  </si>
  <si>
    <t xml:space="preserve">agregovaná položak - zaahrnuje zemní práce, zídky,výztuž,zákrytové desky : </t>
  </si>
  <si>
    <t>okolo vstupu do 1.pp : 2*2</t>
  </si>
  <si>
    <t>411135004R00</t>
  </si>
  <si>
    <t>Montáž stropních panelů z předpjatého betonu hladkých, hmotnosti do 7,0 t, ve výšce do 18 m</t>
  </si>
  <si>
    <t>bez závěsných háků</t>
  </si>
  <si>
    <t>411161412R00</t>
  </si>
  <si>
    <t>Stropy z desek keramických dutých 980x250x80 mm, kladených do válcovaných nosníků</t>
  </si>
  <si>
    <t>na maltu MC, se zalitím spár a styků, s cementovým potěrem 17 až 25 MPa, v tl. 30 mm, hlazeným dřevěným hladítkem a včetně dodání stropních desek</t>
  </si>
  <si>
    <t>po zbourání komínu : 2,45*0,9</t>
  </si>
  <si>
    <t>411167123R00</t>
  </si>
  <si>
    <t xml:space="preserve">Stropy z nosníků a keramických vložek, nadbetonávka osová vzdálenost nosníků 500 mm, délka nosníku od 3,25 do 4 m, tloušťka stropu 210 mm,  </t>
  </si>
  <si>
    <t>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t>
  </si>
  <si>
    <t>1.pp : 9,65*5,85</t>
  </si>
  <si>
    <t>411361921RT4</t>
  </si>
  <si>
    <t>Výztuž stropů ze svařovaných sítí průměr drátu 6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</si>
  <si>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</si>
  <si>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4,44*63/1000*1,1</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</si>
  <si>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</si>
  <si>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</si>
  <si>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</si>
  <si>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po zbouraném komínu : 0,9*2,45*0,15</t>
  </si>
  <si>
    <t>413232211R00</t>
  </si>
  <si>
    <t>Zazdívka zhlaví jakýmikoliv cihlami pálenými válcovaných nosníků výšky do 150 mm</t>
  </si>
  <si>
    <t>překlady : 2*2*5</t>
  </si>
  <si>
    <t>4+4+4</t>
  </si>
  <si>
    <t>413232221R00</t>
  </si>
  <si>
    <t>Zazdívka zhlaví jakýmikoliv cihlami pálenými válcovaných nosníků výšky přes 150 do 300 mm</t>
  </si>
  <si>
    <t>překlady : 4</t>
  </si>
  <si>
    <t>1.pp : 4</t>
  </si>
  <si>
    <t>strop 1.PP : 38</t>
  </si>
  <si>
    <t>417321315R00</t>
  </si>
  <si>
    <t>Železobeton ztužujících pásů a věnců třídy C 20/25</t>
  </si>
  <si>
    <t>přístavba : 0,3*0,2*(9,3*2+6)</t>
  </si>
  <si>
    <t>dobetonávka panelů : 0,265*0,15*9*2+0,265*0,3*6,6</t>
  </si>
  <si>
    <t>atiky-přístavby : 0,3*0,2*(9,3*2+6)</t>
  </si>
  <si>
    <t>atiky - stávající : 0,3*0,265*(18+5,9*2+3,6+1,3)</t>
  </si>
  <si>
    <t>strop nad 1.pp : 0,3*0,21*10</t>
  </si>
  <si>
    <t>417351111R00</t>
  </si>
  <si>
    <t>Bednění bočnic ztužujících pásů a věnců včetně vzpěr obě strany, zřízení</t>
  </si>
  <si>
    <t>přístavba : (9,3*2+6)</t>
  </si>
  <si>
    <t>dobetonávka panelů : 9*2+6,6</t>
  </si>
  <si>
    <t>atiky : (9,3*2+6)</t>
  </si>
  <si>
    <t>atiky - stávající : (18+5,9*2+3,6+1,3)</t>
  </si>
  <si>
    <t>417351113R00</t>
  </si>
  <si>
    <t>Bednění bočnic ztužujících pásů a věnců včetně vzpěr obě strany, odstranění</t>
  </si>
  <si>
    <t>Odkaz na mn. položky pořadí 58 : 108,50000</t>
  </si>
  <si>
    <t>417361821R00</t>
  </si>
  <si>
    <t>Výztuž ztužujících pásů a věnců z betonářské oceli 10 505(R)</t>
  </si>
  <si>
    <t>Včetně distančních prvků.</t>
  </si>
  <si>
    <t>přístavba : 4,5*(9,3*2+6)/1000*1,08</t>
  </si>
  <si>
    <t>dobetonávka panelů : (2,5*0,15*9*2+2,5*0,3*6,6)/1000*1,08</t>
  </si>
  <si>
    <t>atiky : 4,5*(9,3*2+6)/1000*1,08</t>
  </si>
  <si>
    <t>strop nad 1.pp : 4,5*10/1000*1,08</t>
  </si>
  <si>
    <t>atiky - stávající : 4,5*(18+5,9*2+3,6+1,3)/1000*1,08</t>
  </si>
  <si>
    <t>451572111RK1</t>
  </si>
  <si>
    <t>Lože pod potrubí, stoky a drobné objekty z kameniva drobného těženého 0÷4 mm</t>
  </si>
  <si>
    <t>v otevřeném výkopu,</t>
  </si>
  <si>
    <t>kanalizace-splašk. : 0,3*0,1*(2,6+5+10,5+3,5+2,5+1*4+4,5+1,5)</t>
  </si>
  <si>
    <t>dešť. : 0,3*0,1*4</t>
  </si>
  <si>
    <t>430320110RA0</t>
  </si>
  <si>
    <t>Schodiště ze železobetonu na terénu, z betonu C 16/20, výztuž 150 kg/m3</t>
  </si>
  <si>
    <t>m DVČ</t>
  </si>
  <si>
    <t>Beton, výztuž, bednění schodnic a podest, podepření bednění.</t>
  </si>
  <si>
    <t>vstupní do 1.pp : 2</t>
  </si>
  <si>
    <t>434200001RA0V</t>
  </si>
  <si>
    <t>Schodiště z oceli včetně zábradlí a nátěrů, specifikace viz PD, vč. podesty</t>
  </si>
  <si>
    <t>Vlastní</t>
  </si>
  <si>
    <t>59346810R</t>
  </si>
  <si>
    <t>panel stropní železobetonový; vylehčený; předpjatý; PPD; délka 2,00 až 10,00 m; š = 119,0 cm; h = 26,5 cm; lana 4/12,5; stálé zatížení 1,5 kN/m</t>
  </si>
  <si>
    <t>přístavba : 6,3*8</t>
  </si>
  <si>
    <t>564231111R00</t>
  </si>
  <si>
    <t>Podklad nebo podsyp ze štěrkopísku tloušťka po zhutnění 100 mm</t>
  </si>
  <si>
    <t>822-1</t>
  </si>
  <si>
    <t>s rozprostřením, vlhčením a zhutněním</t>
  </si>
  <si>
    <t>A2 : 165</t>
  </si>
  <si>
    <t>564831111R00</t>
  </si>
  <si>
    <t>Podklad ze štěrkodrti s rozprostřením a zhutněním frakce 0-63 mm, tloušťka po zhutnění 100 mm</t>
  </si>
  <si>
    <t>Odkaz na mn. položky pořadí 67 : 165,00000</t>
  </si>
  <si>
    <t>564861111R00</t>
  </si>
  <si>
    <t>Podklad ze štěrkodrti s rozprostřením a zhutněním frakce 0-63 mm, tloušťka po zhutnění 200 mm</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</si>
  <si>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</si>
  <si>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</si>
  <si>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</si>
  <si>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596291113R00</t>
  </si>
  <si>
    <t>Řezání zámkové dlažby tloušťky 80 mm</t>
  </si>
  <si>
    <t>15+16+9,5+3,5</t>
  </si>
  <si>
    <t>592452570R</t>
  </si>
  <si>
    <t>dlažba betonová dvouvrstvá; obdélník; dlaždice zatravňovací; šedá; l = 240 mm; š = 170 mm; tl. 80,0 mm; podíl otevřené plochy 27,5 %</t>
  </si>
  <si>
    <t>Odkaz na mn. položky pořadí 68 : 165,00000*1,1</t>
  </si>
  <si>
    <t>602016193R00</t>
  </si>
  <si>
    <t>Omítka stěn z hotových směsí Doplňkové práce pro omítky stěn z hotových směsí  hloubková penetrace stěn akrylátová</t>
  </si>
  <si>
    <t>po jednotlivých vrstvách</t>
  </si>
  <si>
    <t>Odkaz na mn. položky pořadí 80 : 141,63340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</si>
  <si>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</si>
  <si>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</si>
  <si>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</si>
  <si>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Hodnota z bývalého odkazu. : 10,28</t>
  </si>
  <si>
    <t>Odkaz na mn. položky pořadí 276 : 6,00000</t>
  </si>
  <si>
    <t>611473112R00</t>
  </si>
  <si>
    <t>Omítky vnitřní stropů ze suchých směsí stropů rovných štukové</t>
  </si>
  <si>
    <t>vápenocementové, strojně nebo ručně nanášené, s pomocným lešením, kompletní souvrství</t>
  </si>
  <si>
    <t>1.pp : 5,85*9,65</t>
  </si>
  <si>
    <t>612403380R00</t>
  </si>
  <si>
    <t>Hrubá výplň rýh ve stěnách, jakoukoliv maltou maltou ze suchých směsí  30 x 30 mm</t>
  </si>
  <si>
    <t>jakékoliv šířky rýhy,</t>
  </si>
  <si>
    <t>elektro - zaomítání drážek : 664+35+84</t>
  </si>
  <si>
    <t>612403382R00</t>
  </si>
  <si>
    <t>Hrubá výplň rýh ve stěnách, jakoukoliv maltou maltou ze suchých směsí  50 x 50 mm</t>
  </si>
  <si>
    <t>Odkaz na mn. položky pořadí 134 : 22,30000</t>
  </si>
  <si>
    <t>612403386R00</t>
  </si>
  <si>
    <t>Hrubá výplň rýh ve stěnách, jakoukoliv maltou maltou ze suchých směsí  100 x 100 mm</t>
  </si>
  <si>
    <t>Odkaz na mn. položky pořadí 136 : 8,80000</t>
  </si>
  <si>
    <t>612409991RT2</t>
  </si>
  <si>
    <t>Začištění omítek kolem oken, dveří a obkladů apod. s použitím suché maltové směsi</t>
  </si>
  <si>
    <t xml:space="preserve">ukončení soklíků : </t>
  </si>
  <si>
    <t>01 : 2,2*2+3,2*2+0,25*2-(0,7*2+0,8*2+2)</t>
  </si>
  <si>
    <t>12 : 3,35*2+1,5*2+0,25*2-0,8</t>
  </si>
  <si>
    <t>10 : 1,35*2+1,25*2+0,35*2-(0,8+1)</t>
  </si>
  <si>
    <t>612421626R00</t>
  </si>
  <si>
    <t>Omítky vnitřní stěn vápenné nebo vápenocementové v podlaží i ve schodišti hladké</t>
  </si>
  <si>
    <t>v místě odsek obkladů : 1,5*((0,9*2+1,55*2)+1*3+1,65*2+2,45*2)</t>
  </si>
  <si>
    <t>-1,5*(0,6*3+0,8)</t>
  </si>
  <si>
    <t>612425931RT2</t>
  </si>
  <si>
    <t>Omítka vápenná vnitřního ostění omítkou štukovou</t>
  </si>
  <si>
    <t>okenního nebo dveřního, z pomocného pracovního lešení o výšce podlahy do 1900 mm a pro zatížení do 1,5 kPa,</t>
  </si>
  <si>
    <t>1.pp : 0,4*(1+2*2)</t>
  </si>
  <si>
    <t>1.np : 0,35*((1,8*3)*4+1,2*3*6+(1,2+1,8*2)+(0,6+1,2*2)*3)</t>
  </si>
  <si>
    <t>0,35*2*3,14*1,2</t>
  </si>
  <si>
    <t>612471411RT2</t>
  </si>
  <si>
    <t>Tenkovrstvá úprava stěn aktivovaným štukem malta vápenná</t>
  </si>
  <si>
    <t>na rovném povrchu vnitřních stěn, pilířů, svislých panelových konstrukcí, s nejnutnějším obroušením podkladu (pemzou apod.) a oprášením,</t>
  </si>
  <si>
    <t>07 : 3*(7,35*2+5,8*2)-(2,38*2,7+1,8*1,8*2+1*2,1+1,2*0,8+1*2,1*3)</t>
  </si>
  <si>
    <t>08 : 3*(9,65*2+5,85*2)-(3,25*2,7+1*2,1+1*2+1,1*2,8+1,8*1,8*2+3,14*1,2*1,2)</t>
  </si>
  <si>
    <t>10 : 3*(1,352+1,25*2)-(0,8*2+1*2)</t>
  </si>
  <si>
    <t>11 : (3-2)*(2,5*2+2,6*2+1,5*2+0,9*2)-(0,8*2+0,6*2*2)</t>
  </si>
  <si>
    <t>612473182R00</t>
  </si>
  <si>
    <t>Omítky vnitřní zdiva ze suchých směsí štukové, strojně</t>
  </si>
  <si>
    <t>omítka vápenocementová, strojně nebo ručně nanášená v podlaží i ve schodišti na jakýkoliv druh podkladu, kompletní souvrství</t>
  </si>
  <si>
    <t>příčky : 2*(58,83+25,05)</t>
  </si>
  <si>
    <t>přístavba : 3,25*(9*2+6*2)-(1,2*1,2*6+1,2*1,8+0,6*1,2+2*2,6)</t>
  </si>
  <si>
    <t>0,25*(1,2*3*6+(1,2+1,8*2)+(0,6+1,2*2)*2+(2+2,6*2))</t>
  </si>
  <si>
    <t xml:space="preserve">dozdívky : </t>
  </si>
  <si>
    <t>v místě dveří-nově okno : (0,34*2,6+0,6*1,5)</t>
  </si>
  <si>
    <t>0,25*(0,6+1,2*2)</t>
  </si>
  <si>
    <t>v místě vrat : 1,2*3</t>
  </si>
  <si>
    <t>1.pp : 2,1*(9,65*2+5,85*2)</t>
  </si>
  <si>
    <t>612473186R00</t>
  </si>
  <si>
    <t>Omítky vnitřní zdiva ze suchých směsí příplatek za zabudované rohovníky</t>
  </si>
  <si>
    <t>přístavba : 3*(4+1)+2,1*4+1,2*3*6+(1,2+1,8*2)+(0,6+1,2*2)*3+(2+2,6*2)</t>
  </si>
  <si>
    <t>stáv : 1,8*3*4+2,1*4+2,7*2+3+2,8*2</t>
  </si>
  <si>
    <t>615481111R00</t>
  </si>
  <si>
    <t>Potažení válcovaných nosníků rabicovým pletivem jakékoliv výšky nosníků</t>
  </si>
  <si>
    <t>s postřikem cementovou maltou (s dodáním hmot),</t>
  </si>
  <si>
    <t>(0,35+0,24*2)*4,5</t>
  </si>
  <si>
    <t>(0,35+0,12*2)*(1,3*4+1,5)</t>
  </si>
  <si>
    <t>(0,35+0,24*2)*3,55</t>
  </si>
  <si>
    <t>(0,4+0,1*2)*1,4</t>
  </si>
  <si>
    <t>(0,35+0,14*2)*1,2*2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</si>
  <si>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</si>
  <si>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</si>
  <si>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</si>
  <si>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72 : 16,28000</t>
  </si>
  <si>
    <t>622311514R00</t>
  </si>
  <si>
    <t>Zateplení suterénu extrudovaným polysterenem, tloušťky 140 mm</t>
  </si>
  <si>
    <t>nanesení lepicího tmelu na izolační desky, nalepení desek a zajištění talířovými hmoždinkami (6 ks/m2). Bez povrchové úpravy desek.</t>
  </si>
  <si>
    <t>pod terénem : 0,6*(7+27,75+7+3,8+11)</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</si>
  <si>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</si>
  <si>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</si>
  <si>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</si>
  <si>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</si>
  <si>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SZ : 0,6*18,5+0,2*9,5</t>
  </si>
  <si>
    <t>JZ : 1*7+1,3*1,2-1*2</t>
  </si>
  <si>
    <t>1*3,74</t>
  </si>
  <si>
    <t>622311137RT6</t>
  </si>
  <si>
    <t>Zateplení fasády  , expandovaným polystyrénem, tloušťky 200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</si>
  <si>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</si>
  <si>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SV : 4*7+2,6*1</t>
  </si>
  <si>
    <t>-(0,6*1,2*3)</t>
  </si>
  <si>
    <t>SZ : 4*15+4,3*12,7</t>
  </si>
  <si>
    <t>-(1,2*1,8+1,2*1,2*3+1,8*1,8*4)</t>
  </si>
  <si>
    <t>JZ : 4,5*7</t>
  </si>
  <si>
    <t>-(3,14*1,2*1,2)</t>
  </si>
  <si>
    <t>JV : 4,5*3,74+4*10,8</t>
  </si>
  <si>
    <t>-(1,1*2,8+1,2*1,2*3+2*2,6)</t>
  </si>
  <si>
    <t>622311154RT6</t>
  </si>
  <si>
    <t>Zateplení ostění expandovaným polystyrénem, tloušťky 40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</si>
  <si>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</si>
  <si>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0,16*(0,6+1,2*2)</t>
  </si>
  <si>
    <t>0,2*((0,6+1,2*2)*2+(1,2+1,8*2)+1,2*3*6+1,8*3*4+2*3,14*1,2+1,1+2,8*2+(2+2,6*2))</t>
  </si>
  <si>
    <t>622311554RU1</t>
  </si>
  <si>
    <t>Zateplení ostění extrudovaným polystyrénem, tloušťky 40 mm, kontaktní nátěr a mozaiková omítka</t>
  </si>
  <si>
    <t>JZ : 0,2*(2*2+1)</t>
  </si>
  <si>
    <t>622311563R00</t>
  </si>
  <si>
    <t>Zateplení parapetu extrudovaným polystyrénem, tloušťky 30 mm</t>
  </si>
  <si>
    <t>nanesení lepicího tmelu na izolační desky, nalepení desek, natažení stěrky, vtlačení výztužné tkaniny a přehlazení stěrky. Včetně parapetních lišt.</t>
  </si>
  <si>
    <t>0,25*(0,6*3+1,2*6+1,2+1,8*4+2,9)</t>
  </si>
  <si>
    <t>622422211R00</t>
  </si>
  <si>
    <t>Oprava vnějších omítek vápenných a vápenocementových hladkých, stupeň členitosti 1 a 2, v množství opravované plochy přes 10 do 20 %, s barvením na 100% opravované plochy, bez nákladů na umělecké dekorace fasád</t>
  </si>
  <si>
    <t>bez otlučení vadných míst</t>
  </si>
  <si>
    <t>Odkaz na mn. položky pořadí 140 : 146,75000</t>
  </si>
  <si>
    <t>622473187RT2</t>
  </si>
  <si>
    <t>Příplatek za okenní začišťovací lištu včetně dodávky</t>
  </si>
  <si>
    <t xml:space="preserve">vnitřní : </t>
  </si>
  <si>
    <t>1,2*1,2*6+1,2*1,8+0,6*1,2*2</t>
  </si>
  <si>
    <t>0,6*1,2</t>
  </si>
  <si>
    <t>1,8*1,8*4</t>
  </si>
  <si>
    <t>3,14*1,2*1,2</t>
  </si>
  <si>
    <t xml:space="preserve">interiér : </t>
  </si>
  <si>
    <t>1+1,3</t>
  </si>
  <si>
    <t>1,2*0,8</t>
  </si>
  <si>
    <t>1.pp : 1*2</t>
  </si>
  <si>
    <t>1.np : 2*2,6+1,1*2,8</t>
  </si>
  <si>
    <t xml:space="preserve">vnější : </t>
  </si>
  <si>
    <t>(0,6+1,2*2)</t>
  </si>
  <si>
    <t>((0,6+1,2*2)*2+(1,2+1,8*2)+1,2*3*6+1,8*3*4+2*3,14*1,2+1,1+2,8*2+(2+2,6*2))</t>
  </si>
  <si>
    <t>JZ : (2*2+1)</t>
  </si>
  <si>
    <t>622904112R00</t>
  </si>
  <si>
    <t>Očištění fasád tlakovou vodou, složitost fasády 1 - 2</t>
  </si>
  <si>
    <t>4,5*18,2+7*5,5+4*1,5+5,5*3,7</t>
  </si>
  <si>
    <t>631312611R00</t>
  </si>
  <si>
    <t xml:space="preserve">Mazanina z betonu prostého tl. přes 50 do 80 mm třídy C 16/20,  </t>
  </si>
  <si>
    <t>(z kameniva) hlazená dřevěným hladítkem</t>
  </si>
  <si>
    <t>P2 : 0,06*(7,04+1,62+8,04+1,71+16,24+17,1)</t>
  </si>
  <si>
    <t>P4 : 0,06*44,13</t>
  </si>
  <si>
    <t>P5 : 0,06*(46,8+9,02)</t>
  </si>
  <si>
    <t>631315621R00</t>
  </si>
  <si>
    <t xml:space="preserve">Mazanina z betonu prostého tl. přes 120 do 240 mm třídy C 20/25,  </t>
  </si>
  <si>
    <t>přístavba : 0,15*6,6*9,3</t>
  </si>
  <si>
    <t>P4 : 0,15*44,13</t>
  </si>
  <si>
    <t>po zbourání komínu : 0,1*2,45*0,9</t>
  </si>
  <si>
    <t>631316231R00</t>
  </si>
  <si>
    <t xml:space="preserve">Mazanina z betonu prostého speciální povrchové úpravy mazanin hlazení strojně,  </t>
  </si>
  <si>
    <t>1.pp : 6,6*9,3</t>
  </si>
  <si>
    <t>631313711RT3</t>
  </si>
  <si>
    <t>Mazanina z betonu vyztuženého tl. přes 80 do 120 mm třídy C 25/30,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</si>
  <si>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</si>
  <si>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1.pp : 0,1*9,65*5,85</t>
  </si>
  <si>
    <t>631351101R00</t>
  </si>
  <si>
    <t>Bednění stěn, rýh a otvorů v podlahách zřízení</t>
  </si>
  <si>
    <t>podkladní : 0,15*(9,3*2+6,6)</t>
  </si>
  <si>
    <t>631351102R00</t>
  </si>
  <si>
    <t>Bednění stěn, rýh a otvorů v podlahách odstranění</t>
  </si>
  <si>
    <t>Odkaz na mn. položky pořadí 98 : 3,78000</t>
  </si>
  <si>
    <t>631361921RT4</t>
  </si>
  <si>
    <t>Výztuž mazanin z betonů a z lehkých betonů ze svařovaných sítí průměr drátu 6 mm, velikost oka 100/100 mm</t>
  </si>
  <si>
    <t>včetně distančních prvků</t>
  </si>
  <si>
    <t>podkladní beton : 4,4*6,6*9,3/1000*1,2</t>
  </si>
  <si>
    <t>P2 : 4,4*(7,04+1,62+8,04+1,71+16,24+17,1)/1000*1,2</t>
  </si>
  <si>
    <t>P4 : 4,4*44,13/1000*1,2</t>
  </si>
  <si>
    <t>P5 : 4,4*(46,8+9,02)/1000*1,2</t>
  </si>
  <si>
    <t>po zbourání komínu : 4,4*2,45*0,9/1000*1,2</t>
  </si>
  <si>
    <t>631571001R00</t>
  </si>
  <si>
    <t>Násyp pod podlahy z kameniva z kameniva  z kameniva těženého 0-4 pro zpevnění podkladu</t>
  </si>
  <si>
    <t>pod mazaniny a dlažby, popř. na plochých střechách, vodorovný nebo ve spádu, s udusáním a urovnáním povrchu,</t>
  </si>
  <si>
    <t>0,3*5,4*8,7</t>
  </si>
  <si>
    <t>1.np P4 : 0,1*44,13</t>
  </si>
  <si>
    <t>632415108RT2</t>
  </si>
  <si>
    <t>Potěr ze suchých směsí cementový samonivelační vyrovnávací, tloušťky 8 mm, včetně penetrace</t>
  </si>
  <si>
    <t>s rozprostřením a uhlazením</t>
  </si>
  <si>
    <t>P3 : 1,2*1,4+1,5*3,35+1,65*2,4+1*1+0,9*1,5</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</si>
  <si>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</si>
  <si>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</si>
  <si>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</si>
  <si>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parapety : 0,35*(1,8*4+0,6)</t>
  </si>
  <si>
    <t>0,35*(1,2*6+1,2+0,6*2)</t>
  </si>
  <si>
    <t xml:space="preserve">stáv střecha pod nadezdívku atiky : </t>
  </si>
  <si>
    <t>0,3*(1,3+5,8+18,3+6,95+3,2)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</si>
  <si>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</si>
  <si>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</si>
  <si>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</si>
  <si>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1,8*4+0,6</t>
  </si>
  <si>
    <t>1,2*6+1,2+0,6*2</t>
  </si>
  <si>
    <t>871218111R00</t>
  </si>
  <si>
    <t>Kladení dren. potrubí do rýhy, tvr. PVC, do 90 mm</t>
  </si>
  <si>
    <t>za opěrnou zídkou : 10+4</t>
  </si>
  <si>
    <t>831350012RAB</t>
  </si>
  <si>
    <t>Kanalizace z trub plastových D 160 mm, hloubka 1,5 m</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</si>
  <si>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</si>
  <si>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 xml:space="preserve">splašková : </t>
  </si>
  <si>
    <t>od objektu do šachty : 3,5</t>
  </si>
  <si>
    <t>dešťová : 1,7</t>
  </si>
  <si>
    <t>28611223.AR</t>
  </si>
  <si>
    <t>Trubka plastová drenážní spoj: západkový; potrubí: jednovrstvé; materiál: PVC; povrch: žebrovaný; ohebná; DN = 100; vsakovací plocha = 34,0 cm2/m</t>
  </si>
  <si>
    <t>Odkaz na mn. položky pořadí 105 : 14,00000*1,1</t>
  </si>
  <si>
    <t>917862111RT7</t>
  </si>
  <si>
    <t>Osazení silničního nebo chodníkového betonového obrubníku včetně dodávky betonovéího obrubníku  stojatého, rozměru 1000/150/250 mm, s boční opěrou z betonu prostého, do lože z betonu prostého C 12/15</t>
  </si>
  <si>
    <t>S dodáním hmot pro lože tl. 80-100 mm.</t>
  </si>
  <si>
    <t>15+6+15,5</t>
  </si>
  <si>
    <t>941941041R00</t>
  </si>
  <si>
    <t>Montáž lešení lehkého pracovního řadového s podlahami šířky od 1,00 do 1,20 m, výšky do 10 m</t>
  </si>
  <si>
    <t>800-3</t>
  </si>
  <si>
    <t>včetně kotvení</t>
  </si>
  <si>
    <t>pro bourání komína : 7*(5*2+0,6*2)</t>
  </si>
  <si>
    <t>941941291R00</t>
  </si>
  <si>
    <t>Montáž lešení lehkého pracovního řadového s podlahami příplatek za každý další i započatý měsíc použití lešení  šířky od 1,00 do 1,20 m a výšky do 10 m</t>
  </si>
  <si>
    <t>Odkaz na mn. položky pořadí 109 : 78,40000</t>
  </si>
  <si>
    <t>941941841R00</t>
  </si>
  <si>
    <t>Demontáž lešení lehkého řadového s podlahami šířky přes 1 do 1,2 m, výšky do 10 m</t>
  </si>
  <si>
    <t>Odkaz na mn. položky pořadí 110 : 78,40000</t>
  </si>
  <si>
    <t>941955003R00</t>
  </si>
  <si>
    <t>Lešení lehké pracovní pomocné pomocné, o výšce lešeňové podlahy přes 1,9 do 2,5 m</t>
  </si>
  <si>
    <t>přístavba : 9*6</t>
  </si>
  <si>
    <t>5,85*7,4+9,7*5,85+1,4*1,3+3,55*1,5</t>
  </si>
  <si>
    <t>941955004R00</t>
  </si>
  <si>
    <t>Lešení lehké pracovní pomocné pomocné, o výšce lešeňové podlahy přes 2,5 do 3,5 m</t>
  </si>
  <si>
    <t>fasáda : 1,5*(4+7+18+9,5+7+11)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</si>
  <si>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</si>
  <si>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</si>
  <si>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900      RT3</t>
  </si>
  <si>
    <t>HZS, Práce v tarifní třídě 6 (např. tesař)</t>
  </si>
  <si>
    <t>h</t>
  </si>
  <si>
    <t>Prav.M</t>
  </si>
  <si>
    <t>HZS</t>
  </si>
  <si>
    <t>POL10_</t>
  </si>
  <si>
    <t>demontáž prvků na fasádě : 15</t>
  </si>
  <si>
    <t>zpětná nomtáž prvků na fasádě : 25</t>
  </si>
  <si>
    <t>nezměřitelné práce : 40</t>
  </si>
  <si>
    <t>342267112RT2</t>
  </si>
  <si>
    <t>Obklady konstrukcí sádrokartonovými deskami obklady dřevěných konstrukcí  obklad sloupů a trámů do 500 x500 mm  1x opláštění, třístranný, deska protipožární tloušťky 12,5 mm</t>
  </si>
  <si>
    <t>kanalizace : 3*2</t>
  </si>
  <si>
    <t>1.PP průvlaky : 9,65</t>
  </si>
  <si>
    <t>961044111R00</t>
  </si>
  <si>
    <t>Bourání základů z betonu prostého</t>
  </si>
  <si>
    <t>801-3</t>
  </si>
  <si>
    <t>nebo vybourání otvorů průřezové plochy přes 4 m2 v základech,</t>
  </si>
  <si>
    <t>1.pp : 0,15*2,1*3,5</t>
  </si>
  <si>
    <t>962031116R00</t>
  </si>
  <si>
    <t>Bourání příček z cihel pálených plných, tloušťky 140 mm</t>
  </si>
  <si>
    <t>nebo vybourání otvorů průřezové plochy přes 4 m2 v příčkách, včetně pomocného lešení o výšce podlahy do 1900 mm a pro zatížení do 1,5 kPa  (150 kg/m2),</t>
  </si>
  <si>
    <t>podezdívka sprchy : 0,3*1*4</t>
  </si>
  <si>
    <t>962032631R00</t>
  </si>
  <si>
    <t>Bourání zdiva nadzákladového komínového z jakýchkoliv cihel pálených, šamotových nebo vápenopískových nad střechou, na maltu vápenou nebo vápenocementovou</t>
  </si>
  <si>
    <t>nebo vybourání otvorů průřezové plochy přes 4 m2 ve zdivu nadzákladovém, včetně pomocného lešení o výšce podlahy do 1900 mm a pro zatížení do 1,5 kPa  (150 kg/m2)</t>
  </si>
  <si>
    <t>2,5*0,9*11</t>
  </si>
  <si>
    <t>962081131R00</t>
  </si>
  <si>
    <t>Bourání zdiva příček ze skleněných tvárnic, tloušťky do 100 mm</t>
  </si>
  <si>
    <t>nebo vybourání otvorů jakýchkoliv rozměrů, včetně pomocného lešení o výšce podlahy do 1900 mm a pro zatížení do 1,5 kPa  (150 kg/m2),</t>
  </si>
  <si>
    <t>1,8*1,8*3</t>
  </si>
  <si>
    <t>965042231RT2</t>
  </si>
  <si>
    <t>Bourání podkladů pod dlažby nebo litých celistvých dlažeb a mazanin  betonových nebo z litého asfaltu, tloušťky přes 100 mm, plochy do 4 m2</t>
  </si>
  <si>
    <t>1.pp : 0,15*9,65*5,85</t>
  </si>
  <si>
    <t>965081713R00</t>
  </si>
  <si>
    <t>Bourání podlah z keramických dlaždic, tloušťky do 10 mm, plochy přes 1 m2</t>
  </si>
  <si>
    <t>bez podkladního lože, s jakoukoliv výplní spár</t>
  </si>
  <si>
    <t>11 : 1,65*2,45+0,9*1,55</t>
  </si>
  <si>
    <t>12 : 1,5*3,35</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</si>
  <si>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</si>
  <si>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</si>
  <si>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</si>
  <si>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</si>
  <si>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</si>
  <si>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0,9*2</t>
  </si>
  <si>
    <t>968072558R00</t>
  </si>
  <si>
    <t>Vybourání a vyjmutí kovových rámů a rolet rámů, včetně pomocného lešení o výšce podlahy do 1900 mm a pro zatížení do 1,5 kPa  (150 kg/m2) vrat, plochy do 5 m2</t>
  </si>
  <si>
    <t>3*3</t>
  </si>
  <si>
    <t>968083022R00</t>
  </si>
  <si>
    <t>Vybourání plastových výplní otvorů plných dveří, nad 2 m2</t>
  </si>
  <si>
    <t>969011121R00</t>
  </si>
  <si>
    <t>Vybourání vodovodního, plynového a podobného vedení DN do 52 mm</t>
  </si>
  <si>
    <t>včetně pomocného lešení o výšce podlahy do 1900 mm a pro zatížení do 1,5 kPa  (150 kg/m2),</t>
  </si>
  <si>
    <t>předpoklad : 50</t>
  </si>
  <si>
    <t>80</t>
  </si>
  <si>
    <t>969021111R00</t>
  </si>
  <si>
    <t>Vybourání kanalizačního potrubí DN do 100 mm</t>
  </si>
  <si>
    <t>50</t>
  </si>
  <si>
    <t>971033651R00</t>
  </si>
  <si>
    <t>Vybourání otvorů ve zdivu cihelném z jakýchkoliv cihel pálených  na jakoukoliv maltu vápenou nebo vápenocementovou, plochy do 4 m2, tloušťky do 600 mm</t>
  </si>
  <si>
    <t>základovém nebo nadzákladovém,</t>
  </si>
  <si>
    <t>1.pp : 0,4*1,1*2+0,4*0,9*0,6*2</t>
  </si>
  <si>
    <t>1.np : 0,35*(2,4*2,4+1,1*2,9+3,25*2,7+1*2,1*3+1,2*0,8)</t>
  </si>
  <si>
    <t>971042361R00</t>
  </si>
  <si>
    <t>Vybourání otvorů v betonových příčkách a zdech plochy do 0,09 m2, tloušťky do 600 mm</t>
  </si>
  <si>
    <t>základových nebo nadzákladových,</t>
  </si>
  <si>
    <t>prostup kanalizace : 3</t>
  </si>
  <si>
    <t>973031335R00</t>
  </si>
  <si>
    <t>Vysekání v cihelném zdivu výklenků a kapes kapes na jakoukoliv maltu vápennou nebo vápenocementovou, plochy do 0,16 m2, hloubky do 300 mm</t>
  </si>
  <si>
    <t>průvlak : 4+4</t>
  </si>
  <si>
    <t>973031844R00</t>
  </si>
  <si>
    <t>Vysekání v cihelném zdivu výklenků a kapes kapes pro zavázání nových zdí  na maltu cementovou, tloušťky do 300 mm</t>
  </si>
  <si>
    <t>přístavba : 3*2</t>
  </si>
  <si>
    <t>974031142R00</t>
  </si>
  <si>
    <t>Vysekání rýh v jakémkoliv zdivu cihelném v ploše  do hloubky 70 mm, šířky do 70 mm</t>
  </si>
  <si>
    <t>kanalizace : 22,3</t>
  </si>
  <si>
    <t>974031164R00</t>
  </si>
  <si>
    <t>Vysekání rýh v jakémkoliv zdivu cihelném v ploše  do hloubky 150 mm, šířky do 150 mm</t>
  </si>
  <si>
    <t>1.pp : 0,4/0,15*1,4</t>
  </si>
  <si>
    <t>0,4/0,15*1,2*2</t>
  </si>
  <si>
    <t>1.np : 0,35/0,15*1,3*4+0,35/0,15*1,4+0,35/0,15*1,5</t>
  </si>
  <si>
    <t>otvor ve střeše : 2,45*2</t>
  </si>
  <si>
    <t>kanalizace : 8,8</t>
  </si>
  <si>
    <t>974031167R00</t>
  </si>
  <si>
    <t>Vysekání rýh v jakémkoliv zdivu cihelném v ploše  do hloubky 150 mm, šířky do 300 mm</t>
  </si>
  <si>
    <t>0,35/0,15*3,55</t>
  </si>
  <si>
    <t>0,35/0,15*4,5</t>
  </si>
  <si>
    <t>976085311R00</t>
  </si>
  <si>
    <t>Vybourání madel, objímek, rámů, mříží apod. kanalizačních rámů litinových, z rýhovaného plechu nebo betonových včetně poklopů nebo mříží  plochy do 0,6 m2</t>
  </si>
  <si>
    <t>978013191R00</t>
  </si>
  <si>
    <t>Otlučení omítek vápenných nebo vápenocementových vnitřních s vyškrabáním spár, s očištěním zdiva stěn, v rozsahu do 100 %</t>
  </si>
  <si>
    <t>978015231R00</t>
  </si>
  <si>
    <t>Otlučení omítek vápenných nebo vápenocementových vnějších s vyškrabáním spár, s očištěním zdiva  1. až 4. stupni složitosti, v rozsahu do 20 %</t>
  </si>
  <si>
    <t>stáv- fasády : 4,5*18,2+7*5,5+4*1,5+5,5*3,7</t>
  </si>
  <si>
    <t>978059531R00</t>
  </si>
  <si>
    <t>Odsekání a odebrání obkladů stěn z obkládaček vnitřních z jakýchkoliv materiálů, plochy přes 2 m2</t>
  </si>
  <si>
    <t>včetně otlučení podkladní omítky až na zdivo,</t>
  </si>
  <si>
    <t>1,5*((0,9*2+1,55*2)+1*3+1,65*2+2,45*2)</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</si>
  <si>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</si>
  <si>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</si>
  <si>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</si>
  <si>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</si>
  <si>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</si>
  <si>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711111001RZ2</t>
  </si>
  <si>
    <t>Provedení izolace proti zemní vlhkosti natěradly za studena na ploše vodorovné nátěrem penetračním, 1 x nátěr, včetně dodávky penetračního laku ALP-M</t>
  </si>
  <si>
    <t>800-711</t>
  </si>
  <si>
    <t>strop nad 1.pp : 6,55*9,65</t>
  </si>
  <si>
    <t>711141559RY2</t>
  </si>
  <si>
    <t>Provedení izolace proti zemní vlhkosti pásy přitavením vodorovná, 1 vrstva, s dodávkou izolačního pásu se skleněnou nebo polyesterovou vložkou, s minerálním posypem</t>
  </si>
  <si>
    <t>strop nad 1.pp : 6,55*9,65*1,15</t>
  </si>
  <si>
    <t>711171559RT3</t>
  </si>
  <si>
    <t>Provedení izolace proti zemní vlhkosti termoplasty vodorovné, volně položené, fólie z PVC, tloušťky 1,5 mm</t>
  </si>
  <si>
    <t>1.pp : 9,65*5,85*1,15</t>
  </si>
  <si>
    <t>přístavba : 6,6*9,3*1,15</t>
  </si>
  <si>
    <t>P4 : 44,13*1,15</t>
  </si>
  <si>
    <t>711172559RT3</t>
  </si>
  <si>
    <t>Provedení izolace proti zemní vlhkosti termoplasty svislé, volně položené, fólie z PVC, tloušťky 1,5 mm</t>
  </si>
  <si>
    <t>podkladní deska : 0,15*(9,3*2+6,6)</t>
  </si>
  <si>
    <t>711191171RT2</t>
  </si>
  <si>
    <t>Provedení izolace proti zemní vlhkosti ostatní vodorovné uložení, podkladní textilie, 300 g/m2</t>
  </si>
  <si>
    <t>podkladní přístavba : 6,6*9,3*1,15</t>
  </si>
  <si>
    <t>711191172RT2</t>
  </si>
  <si>
    <t>Provedení izolace proti zemní vlhkosti ostatní vodorovné uložení, ochranná textilie, 300 g/m2</t>
  </si>
  <si>
    <t>Odkaz na mn. položky pořadí 147 : 186,25688</t>
  </si>
  <si>
    <t>711191271RT2</t>
  </si>
  <si>
    <t>Provedení izolace proti zemní vlhkosti ostatní svislé uložení, podkladní textilie, 300 g/m2</t>
  </si>
  <si>
    <t>podkladní deska : 0,15*(9,3*2+6,6)*1,1</t>
  </si>
  <si>
    <t>711191272RT2</t>
  </si>
  <si>
    <t>Provedení izolace proti zemní vlhkosti ostatní svislé uložení, ochranná textilie, 300 g/m2</t>
  </si>
  <si>
    <t>711212000R00</t>
  </si>
  <si>
    <t>Izolace proti vodě nátěr podkladní pod hydroizolační stěrky</t>
  </si>
  <si>
    <t>Odkaz na mn. položky pořadí 152 : 24,01500</t>
  </si>
  <si>
    <t>711212002RT1</t>
  </si>
  <si>
    <t>Izolace proti vodě stěrka hydroizolační  proti zemní vlhkosti</t>
  </si>
  <si>
    <t xml:space="preserve">přístavba : </t>
  </si>
  <si>
    <t>za sprchou : 1*2,2*2</t>
  </si>
  <si>
    <t>za sprchou - zaměstn. : 2,2*1*3</t>
  </si>
  <si>
    <t>711823121RT3</t>
  </si>
  <si>
    <t>Ochrana konstrukcí nopovou fólií svisle, výška nopu 8 mm, včetně dodávky fólie</t>
  </si>
  <si>
    <t>KZS pod terénem : (0,6+0,4)*(7+27,75+7+3,8+11)</t>
  </si>
  <si>
    <t>998711201R00</t>
  </si>
  <si>
    <t>Přesun hmot pro izolace proti vodě svisle do 6 m</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</si>
  <si>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</si>
  <si>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</si>
  <si>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</si>
  <si>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přístavba - parotěs : 6*9+1,2*(9*2+6*2)*2</t>
  </si>
  <si>
    <t xml:space="preserve">S2 : </t>
  </si>
  <si>
    <t>17,3*6+0,8*(6,55*2+17,3*2)*2</t>
  </si>
  <si>
    <t>712331101RZ1</t>
  </si>
  <si>
    <t>Povlakové krytiny střech do 10° pásy na sucho 1 vrstva, včetně dodávky pásu izolačního z oxidovaného asfaltu volně uloženého; nosná vložka strojní hadrová lepenka</t>
  </si>
  <si>
    <t>712341559RT1</t>
  </si>
  <si>
    <t>Povlakové krytiny střech do 10° pásy přitavením v celé ploše, 1 vrstva, bez dodávky pásu</t>
  </si>
  <si>
    <t>712372111RV3</t>
  </si>
  <si>
    <t>Povlakové krytiny střech do 10° termoplasty kotvené do betonu, 4 kotvy/m2, pro tl. izolace do 300 mm, včetně dodávky fólie, tloušťky 1,5 mm</t>
  </si>
  <si>
    <t>přístavba, S1 : 6*9*1,2</t>
  </si>
  <si>
    <t>(0,6+0,3)*(9*2+6*2)*1,2</t>
  </si>
  <si>
    <t>17,3*6*1,2+1*(6,55*2+17,3*2)*1,2</t>
  </si>
  <si>
    <t>712378002R00</t>
  </si>
  <si>
    <t>Povlakové krytiny střech do 10° termoplasty Doplňkové konstrukce k povlakovým krytinám z fólií atiková okapnice, RŠ 200 mm, z pozinkovaného plechu s povrchovou úpravou PVC</t>
  </si>
  <si>
    <t xml:space="preserve">  včetně dodávek výrobků</t>
  </si>
  <si>
    <t>přístavba : 7+9,5*2</t>
  </si>
  <si>
    <t>(6,95+18,05+1,29+3,74)</t>
  </si>
  <si>
    <t>712378006R00</t>
  </si>
  <si>
    <t>Povlakové krytiny střech do 10° termoplasty Doplňkové konstrukce k povlakovým krytinám z fólií rohová lišta vnější, RŠ 100 mm, z pozinkovaného plechu s povrchovou úpravou PVC</t>
  </si>
  <si>
    <t>přístavba : 9*2+6</t>
  </si>
  <si>
    <t>712378007R00</t>
  </si>
  <si>
    <t>Povlakové krytiny střech do 10° termoplasty Doplňkové konstrukce k povlakovým krytinám z fólií rohová lišta vnitřní, RŠ 100 mm, z pozinkovaného plechu s povrchovou úpravou PVC</t>
  </si>
  <si>
    <t>(6,55*2+17,3*2)</t>
  </si>
  <si>
    <t>712391171RZ7</t>
  </si>
  <si>
    <t>Textílie na střechách do 10° podkladní, včetně dodávky netkané sklovláknité textílie plošné hmotnosti 120 g/m2</t>
  </si>
  <si>
    <t>Odkaz na mn. položky pořadí 158 : 279,00000</t>
  </si>
  <si>
    <t>62852263R</t>
  </si>
  <si>
    <t>Pás hydroizolační asfaltový tloušťka = 4,0 mm; asfalt: modifikovaný; nosná vložka: skelná tkanina; horní strana: minerální posyp; spodní strana: PE fólie</t>
  </si>
  <si>
    <t>Odkaz na mn. položky pořadí 157 : 306,12000*1,2</t>
  </si>
  <si>
    <t>998712201R00</t>
  </si>
  <si>
    <t>Přesun hmot pro povlakové krytiny v objektech výšky do 6 m</t>
  </si>
  <si>
    <t>50 m vodorovně</t>
  </si>
  <si>
    <t>713121111R00</t>
  </si>
  <si>
    <t>Montáž tepelné izolace podlah  jednovrstvá, bez dodávky materiálu</t>
  </si>
  <si>
    <t>800-713</t>
  </si>
  <si>
    <t>stáv. střecha : 17,3*6</t>
  </si>
  <si>
    <t>713121121R00</t>
  </si>
  <si>
    <t>Montáž tepelné izolace podlah  dvouvrstvá, bez dodávky materiálu</t>
  </si>
  <si>
    <t>S1 : 6*9</t>
  </si>
  <si>
    <t>P2 : 7,04+1,62+8,04+1,71+16,24+17,1</t>
  </si>
  <si>
    <t>P4 : 44,13</t>
  </si>
  <si>
    <t>P5 : 46,8+9,02</t>
  </si>
  <si>
    <t>713131131R00</t>
  </si>
  <si>
    <t>Montáž tepelné izolace stěn lepením</t>
  </si>
  <si>
    <t xml:space="preserve">atiky - vnitřní strana, XPS 5cm : </t>
  </si>
  <si>
    <t>přístavba - parotěs : 0,9*(9*2+6*2)</t>
  </si>
  <si>
    <t>0,7*(6,55*2+17,3*2)</t>
  </si>
  <si>
    <t>713141124R00</t>
  </si>
  <si>
    <t>Montáž tepelné izolace plochých střech lepená na pruhy z PU lepidla</t>
  </si>
  <si>
    <t xml:space="preserve">horní plocha atik : </t>
  </si>
  <si>
    <t>přístavba - parotěs : 0,3*(9*2+6*2)</t>
  </si>
  <si>
    <t>0,3*(6,55*2+17,3*2)</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</si>
  <si>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</si>
  <si>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</si>
  <si>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</si>
  <si>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</si>
  <si>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 xml:space="preserve">1.np : </t>
  </si>
  <si>
    <t>přístavba : 5,7*4+3*2+2,85*2+2,5*2+2,9*2+3,2*2+1,9*2+1,8*2+0,9*4+3,2*2+2,2*2</t>
  </si>
  <si>
    <t>stávající : 7,35*2+5,8*2+9,65*2+5,85*2+4,1+2,1</t>
  </si>
  <si>
    <t>28375460R</t>
  </si>
  <si>
    <t>Výrobek izolační pro budovy z extrudovaného polystyrenu (XPS) tvar: deska; lambda = 0,035 W/(m.K); pevnost v tlaku CS 300 kPa; RtF: E</t>
  </si>
  <si>
    <t>přístavba - parotěs : 0,05*0,9*(9*2+6*2)</t>
  </si>
  <si>
    <t>0,05*0,7*(6,55*2+17,3*2)</t>
  </si>
  <si>
    <t>přístavba - parotěs : 0,05*0,3*(9*2+6*2)</t>
  </si>
  <si>
    <t>0,05*0,3*(6,55*2+17,3*2)</t>
  </si>
  <si>
    <t>28375705R</t>
  </si>
  <si>
    <t>Výrobek izolační pro budovy z pěnového polystyrenu (EPS) tvar: deska; OH = 25 kg/m3; lambda = 0,035 W/(m.K); pevnost v tlaku CS 150 kPa; RtF: E</t>
  </si>
  <si>
    <t>P2 : 0,13*(7,04+1,62+8,04+1,71+16,24+17,1)*1,05</t>
  </si>
  <si>
    <t>P4 : 0,13*44,13*1,05</t>
  </si>
  <si>
    <t>P5 : 0,13*(46,8+9,02)*1,05</t>
  </si>
  <si>
    <t>28375766.AR</t>
  </si>
  <si>
    <t>Výrobek izolační pro budovy z pěnového polystyrenu (EPS) tvar: deska; OH = 20 kg/m3; lambda = 0,037 W/(m.K); pevnost v tlaku CS 100 kPa; RtF: E</t>
  </si>
  <si>
    <t>S1 : 0,15*6*9*1,05</t>
  </si>
  <si>
    <t>stáv. střecha S2 : 0,22*17,3*6*1,05</t>
  </si>
  <si>
    <t>28375971R</t>
  </si>
  <si>
    <t>Výrobek izolační pro budovy z pěnového polystyrenu (EPS) tvar: spádová deska; označení: S; OH = 20 kg/m3; lambda = 0,037 W/(m.K); pevnost v tlaku CS 100 kPa; RtF: E</t>
  </si>
  <si>
    <t>po zbourání komínu : 0,4*2,45*0,9*1,05</t>
  </si>
  <si>
    <t>998713201R00</t>
  </si>
  <si>
    <t>Přesun hmot pro izolace tepelné v objektech výšky do 6 m</t>
  </si>
  <si>
    <t>721176103R00</t>
  </si>
  <si>
    <t>Potrubí HT připojovací vnější průměr D 50 mm, tloušťka stěny 1,8 mm, DN 50</t>
  </si>
  <si>
    <t>800-721</t>
  </si>
  <si>
    <t>včetně tvarovek, objímek. Bez zednických výpomocí.</t>
  </si>
  <si>
    <t>0,8+1*2+1,5+2+1,5+1+1,5*9</t>
  </si>
  <si>
    <t>721176105R00</t>
  </si>
  <si>
    <t>Potrubí HT připojovací vnější průměr D 110 mm, tloušťka stěny 2,7 mm, DN 100</t>
  </si>
  <si>
    <t>0,8*11</t>
  </si>
  <si>
    <t>721176114R00</t>
  </si>
  <si>
    <t>Potrubí HT odpadní svislé vnější průměr D 75 mm, tloušťka stěny 1,9 mm, DN 70</t>
  </si>
  <si>
    <t>odvětrání : 4,5</t>
  </si>
  <si>
    <t>721176222R00</t>
  </si>
  <si>
    <t>Potrubí KG svodné (ležaté) v zemi vnější průměr D 110 mm, tloušťka stěny 3,2 mm, DN 100</t>
  </si>
  <si>
    <t>1,7+1+1,2+3,5+1*4+1</t>
  </si>
  <si>
    <t>721176223R00</t>
  </si>
  <si>
    <t>Potrubí KG svodné (ležaté) v zemi vnější průměr D 125 mm, tloušťka stěny 3,2 mm, DN 125</t>
  </si>
  <si>
    <t>4,5+6</t>
  </si>
  <si>
    <t>721176224R00</t>
  </si>
  <si>
    <t>Potrubí KG svodné (ležaté) v zemi vnější průměr D 160 mm, tloušťka stěny 4,0 mm, DN 150</t>
  </si>
  <si>
    <t>4,5+5+3</t>
  </si>
  <si>
    <t>dešťová : 5,5</t>
  </si>
  <si>
    <t>721176232R00</t>
  </si>
  <si>
    <t>Potrubí KG svodné (ležaté) zavěšené vnější průměr D 110 mm, tloušťka stěny 3,2 mm, DN 100</t>
  </si>
  <si>
    <t>2+1</t>
  </si>
  <si>
    <t>721176234R00</t>
  </si>
  <si>
    <t>Potrubí KG svodné (ležaté) zavěšené vnější průměr D 160 mm, tloušťka stěny 4,0 mm, DN 150</t>
  </si>
  <si>
    <t>10+3</t>
  </si>
  <si>
    <t>721176244R00</t>
  </si>
  <si>
    <t>Potrubí KG dešťové (svislé) vnější průměr D 160 mm, tloušťka stěny 4,0 mm, DN 160</t>
  </si>
  <si>
    <t>721194105R00</t>
  </si>
  <si>
    <t>Zřízení přípojek na potrubí D 50 mm, materiál ve specifikaci</t>
  </si>
  <si>
    <t>vyvedení a upevnění odpadních výpustek,</t>
  </si>
  <si>
    <t>5+2+4+3</t>
  </si>
  <si>
    <t>721194109R00</t>
  </si>
  <si>
    <t>Zřízení přípojek na potrubí D 110  mm, materiál ve specifikaci</t>
  </si>
  <si>
    <t>721231114RT4</t>
  </si>
  <si>
    <t>Střešní vtoky vtok pro střechu s povlakovou krytinou, střecha zateplená, výška izolace do 300 mm, D 75, 110, 125 mm, včetně dodávky materiálu</t>
  </si>
  <si>
    <t>721273144R00</t>
  </si>
  <si>
    <t>Ventilační hlavice D 75 mm, z PVC, s posuvným mezikružím, povrch stabilizován proti UV záření, včetně dodávky materiálu</t>
  </si>
  <si>
    <t>jinde nespecifikované práce : 15</t>
  </si>
  <si>
    <t>998721201R00</t>
  </si>
  <si>
    <t>Přesun hmot pro vnitřní kanalizaci v objektech výšky do 6 m</t>
  </si>
  <si>
    <t>50 m vodorovně, měřeno od těžiště půdorysné plochy skládky do těžiště půdorysné plochy objektu</t>
  </si>
  <si>
    <t>722170911R00</t>
  </si>
  <si>
    <t>Opravy vodovodního potrubí z plastových trubek vsazení odbočky   D 32 mm</t>
  </si>
  <si>
    <t>722172311R00</t>
  </si>
  <si>
    <t>Potrubí z plastických hmot polypropylenové potrubí PP-R, D 20 mm, s 2,8 mm, PN 16, polyfúzně svařované, včetně zednických výpomocí</t>
  </si>
  <si>
    <t>včetně tvarovek, bez zednických výpomocí</t>
  </si>
  <si>
    <t>3+1,5*5+2*(2,5+2+1,5)</t>
  </si>
  <si>
    <t>722172312R00</t>
  </si>
  <si>
    <t>Potrubí z plastických hmot polypropylenové potrubí PP-R, D 25 mm, s 3,5 mm, PN 16, polyfúzně svařované, včetně zednických výpomocí</t>
  </si>
  <si>
    <t>2*(4+1,5*2+0,5*2+0,8+1+1,5*3+1,5+1,5+4+1,5+1,3+1,5+2,5+0,5+0,5)</t>
  </si>
  <si>
    <t>0,5+3</t>
  </si>
  <si>
    <t>722172313R00</t>
  </si>
  <si>
    <t>Potrubí z plastických hmot polypropylenové potrubí PP-R, D 32 mm, s 4,4 mm, PN 16, polyfúzně svařované, včetně zednických výpomocí</t>
  </si>
  <si>
    <t>3+23+1+1,5+2*(2,5+0,5+1,5)</t>
  </si>
  <si>
    <t>722172351R00</t>
  </si>
  <si>
    <t>Potrubí z plastických hmot doplňky pro potrubí z plastických hmot křížení (výhybka), D 20 mm</t>
  </si>
  <si>
    <t>10</t>
  </si>
  <si>
    <t>722172352R00</t>
  </si>
  <si>
    <t>Potrubí z plastických hmot doplňky pro potrubí z plastických hmot křížení (výhybka), D 25 mm</t>
  </si>
  <si>
    <t>15</t>
  </si>
  <si>
    <t>722172353R00</t>
  </si>
  <si>
    <t>Potrubí z plastických hmot doplňky pro potrubí z plastických hmot křížení (výhybka), D 32 mm</t>
  </si>
  <si>
    <t>722181211RT7</t>
  </si>
  <si>
    <t>Izolace vodovodního potrubí návleková z trubic z pěnového polyetylenu, tloušťka stěny 6 mm, d 22 mm</t>
  </si>
  <si>
    <t>Odkaz na mn. položky pořadí 192 : 22,50000</t>
  </si>
  <si>
    <t>722181211RT8</t>
  </si>
  <si>
    <t>Izolace vodovodního potrubí návleková z trubic z pěnového polyetylenu, tloušťka stěny 6 mm, d 25 mm</t>
  </si>
  <si>
    <t>Odkaz na mn. položky pořadí 193 : 61,70000</t>
  </si>
  <si>
    <t>722181211RU1</t>
  </si>
  <si>
    <t>Izolace vodovodního potrubí návleková z trubic z pěnového polyetylenu, tloušťka stěny 6 mm, d 32 mm</t>
  </si>
  <si>
    <t>Odkaz na mn. položky pořadí 194 : 37,50000</t>
  </si>
  <si>
    <t>722190402R00</t>
  </si>
  <si>
    <t>Vyvedení a upevnění výpustek DN 20</t>
  </si>
  <si>
    <t>2*(2+5+1+1+1)+2+3+2+2+2+2+1+2</t>
  </si>
  <si>
    <t>722202432R00</t>
  </si>
  <si>
    <t>Kohout kulový rozebíratelný, spoj svařováním, D 20 mm, včetně dodávky materiálu</t>
  </si>
  <si>
    <t>722202443R00</t>
  </si>
  <si>
    <t>Kohout kulový rozebíratelný s vypouštěním, spoj svařováním, D 25 mm, včetně dodávky materiálu</t>
  </si>
  <si>
    <t>1+1</t>
  </si>
  <si>
    <t>722202444R00</t>
  </si>
  <si>
    <t>Kohout kulový rozebíratelný s vypouštěním, spoj svařováním, D 32 mm, včetně dodávky materiálu</t>
  </si>
  <si>
    <t>722202213R00</t>
  </si>
  <si>
    <t>Nástěnka vnitřní závit,  spoj svařováním, D 20 mm x DN 15, včetně dodávky materiálu</t>
  </si>
  <si>
    <t>36</t>
  </si>
  <si>
    <t>722235654R00</t>
  </si>
  <si>
    <t>Ventil zpětný ventil, vnitřní-vnitřní závit, DN 32, PN 20, mosaz</t>
  </si>
  <si>
    <t>722235124R00</t>
  </si>
  <si>
    <t>Kohout kulový, mosazný, vnitřní-vnitřní závit, DN 32, PN 35, včetně dodávky materiálu</t>
  </si>
  <si>
    <t>hlavní uzávěr : 1</t>
  </si>
  <si>
    <t>722239102R00</t>
  </si>
  <si>
    <t>Montáž armatury závitové se dvěma závity G 3/4"</t>
  </si>
  <si>
    <t>směšovací ventil : 1</t>
  </si>
  <si>
    <t>722241112R00</t>
  </si>
  <si>
    <t>Armatury požární ventil zahradní bez hadicové přípojky - hydrant, G 3/4"</t>
  </si>
  <si>
    <t>722254115RT1</t>
  </si>
  <si>
    <t>Požární příslušenství skříň hydrantová ocelová s nátěrem s výzbrojí , D 25</t>
  </si>
  <si>
    <t>soubor</t>
  </si>
  <si>
    <t>55102023R</t>
  </si>
  <si>
    <t>ventil termostatický pro vodovod; podomítkový; regulační rozsah 20 až 50 °C</t>
  </si>
  <si>
    <t>998722201R00</t>
  </si>
  <si>
    <t>Přesun hmot pro vnitřní vodovod v objektech výšky do 6 m</t>
  </si>
  <si>
    <t>vodorovně do 50 m</t>
  </si>
  <si>
    <t>725110814R00</t>
  </si>
  <si>
    <t>Demontáž klozetů kombinovaných</t>
  </si>
  <si>
    <t>725014161R00</t>
  </si>
  <si>
    <t>Klozetové mísy závěsné, bilé, hluboké splachování, zadní, včetně sedátka, šířka 360 mm, hloubka 510 mm, výška 400 mm</t>
  </si>
  <si>
    <t>WC1 : 2</t>
  </si>
  <si>
    <t>725119306R00</t>
  </si>
  <si>
    <t>Klozetové mísy montáž  závěsné</t>
  </si>
  <si>
    <t>WC2 : 3</t>
  </si>
  <si>
    <t>725129201R00</t>
  </si>
  <si>
    <t>Montáž pisoárového záchodku bez nádrže</t>
  </si>
  <si>
    <t>725210821R00</t>
  </si>
  <si>
    <t>Demontáž umyvadel umyvadel bez výtokových armatur</t>
  </si>
  <si>
    <t>725017161R00</t>
  </si>
  <si>
    <t>Umyvadlo na šrouby, bílé, šířka 500 mm, hloubka 410 mm</t>
  </si>
  <si>
    <t>U1 : 2</t>
  </si>
  <si>
    <t>U3 : 1</t>
  </si>
  <si>
    <t>U2 : 5</t>
  </si>
  <si>
    <t>725017167R00</t>
  </si>
  <si>
    <t>Sloup keramický k umyvadlu bílý</t>
  </si>
  <si>
    <t>Odkaz na mn. položky pořadí 219 : 8,00000</t>
  </si>
  <si>
    <t>725249102R00</t>
  </si>
  <si>
    <t>Montáž sprchové mísy a vaničky sprchových mís a vaniček</t>
  </si>
  <si>
    <t>S1+S2 : 2</t>
  </si>
  <si>
    <t>725249103R00</t>
  </si>
  <si>
    <t xml:space="preserve">Montáž sprchového koutu  </t>
  </si>
  <si>
    <t>1 : 1</t>
  </si>
  <si>
    <t>725240812R00</t>
  </si>
  <si>
    <t>Demontáž sprchových kabin a mís mís bez výtokových armatur</t>
  </si>
  <si>
    <t>725292035R00</t>
  </si>
  <si>
    <t>Koupelnové doplňky držák na toaletní papír , nerezový</t>
  </si>
  <si>
    <t>725292041R00</t>
  </si>
  <si>
    <t>Koupelnové doplňky dávkovač tekutého mýdla, obsah 0,5 l, nerezový</t>
  </si>
  <si>
    <t>5+1+1</t>
  </si>
  <si>
    <t>725292061R00</t>
  </si>
  <si>
    <t xml:space="preserve">Koupelnové doplňky WC kartáč s nerezovým držákem na stěnu,  </t>
  </si>
  <si>
    <t>725299101R00</t>
  </si>
  <si>
    <t>Koupelnové doplňky Montáž koupelnových doplňků mýdelníků, držáků apod.</t>
  </si>
  <si>
    <t xml:space="preserve">dělící příčky mezi WC : </t>
  </si>
  <si>
    <t>3*6</t>
  </si>
  <si>
    <t>725319101R00</t>
  </si>
  <si>
    <t>Montáž dřezu jednoduchého</t>
  </si>
  <si>
    <t>725019101R00</t>
  </si>
  <si>
    <t>Výlevka diturvitová s plastovou mřížkou, stojící</t>
  </si>
  <si>
    <t>725534224R00</t>
  </si>
  <si>
    <t>Elektrický ohřívač vody zásobníkový tlakový, závěsný svislý, objem 100 l, příkon 2,0 kW, IP 45, včetně dodávky materiálu</t>
  </si>
  <si>
    <t>725810402R00</t>
  </si>
  <si>
    <t>Ventily ventil uzavírací pro do rozvodu vytápění a sanity; kulový, těleso mosaz.rohový, bez připojovací trubičky, DN 10 mm</t>
  </si>
  <si>
    <t>POL1_7</t>
  </si>
  <si>
    <t>2*2+2*5+2+2+3+2+2+2</t>
  </si>
  <si>
    <t>725814122R00</t>
  </si>
  <si>
    <t>Ventily Ventil  pračkový, mosazný, se zpětnou klapkou, DN 15 x DN 20, včetně dodávky materiálu</t>
  </si>
  <si>
    <t>myčka : 1</t>
  </si>
  <si>
    <t>725823121RT1</t>
  </si>
  <si>
    <t>Baterie umyvadlové a dřezové umyvadlová, stojánková, ruční ovládání s otvíráním odpadu, standardní, včetně dodávky materiálu</t>
  </si>
  <si>
    <t>2+5</t>
  </si>
  <si>
    <t>725823134RT1</t>
  </si>
  <si>
    <t>Baterie umyvadlové a dřezové dřezová, stojánková, ruční ovládání s výsuvnou sprchou, standardní, včetně dodávky materiálu</t>
  </si>
  <si>
    <t>dřezy : 1+1</t>
  </si>
  <si>
    <t>725823633RT1</t>
  </si>
  <si>
    <t>Baterie umyvadlové a dřezové umyvadlová, stojánková, automatická pro teplou a studenou vodu s možností regulace teploty, standardní, včetně dodávky materiálu</t>
  </si>
  <si>
    <t>725820801R00</t>
  </si>
  <si>
    <t>Demontáž baterií nástěnných do G 3/4"</t>
  </si>
  <si>
    <t>725820802R00</t>
  </si>
  <si>
    <t>Demontáž baterií stojánkových do 1otvoru</t>
  </si>
  <si>
    <t>725845111RT1</t>
  </si>
  <si>
    <t>Baterie sprchová nástěnná, ruční ovládání bez příslušentsví, standardní, včetně dodávky materiálu</t>
  </si>
  <si>
    <t>725860180RT1</t>
  </si>
  <si>
    <t>Zápachová uzávěrka (sifon) pro zařizovací předměty D 40/50 mm; podomítková, pro pračky/myčky; PE; příslušenství přip. koleno, krycí deska nerez, montážní kryt, včetně dodávky materiálu</t>
  </si>
  <si>
    <t>725014163RV</t>
  </si>
  <si>
    <t>Klozet závěsný dětský včetně sedátka, hl. 460 mm</t>
  </si>
  <si>
    <t>28696752R</t>
  </si>
  <si>
    <t>tlačítko ovládací plastové; pro ovládání zepředu; ovládací síla do 20,0 N; množství splachování 2; barva Bílá / pochromovaná lesklá / bílá</t>
  </si>
  <si>
    <t>2+3</t>
  </si>
  <si>
    <t>55145352R</t>
  </si>
  <si>
    <t>kombinace sprchová držák pevný; ruční sprcha d 68 mm; hadice 150 cm; povrch chrom</t>
  </si>
  <si>
    <t>55220113.MR</t>
  </si>
  <si>
    <t>Vanička sprchová tvar: čtvrtkruhový; materiál: akrylát; šířka = 900,0 mm; hl. = 900 mm; povrchová úprava: protiskluz; barva: bílá</t>
  </si>
  <si>
    <t>S1 : 1</t>
  </si>
  <si>
    <t>55230700R</t>
  </si>
  <si>
    <t>Dřez kuchyňský typ: jednoduchý; materiál: nerez; tvar: hranatý; šířka = 465,0 mm; hl. = 440 mm; zabudování: zavěšené; bez otvoru pro baterii</t>
  </si>
  <si>
    <t>D2 : 1</t>
  </si>
  <si>
    <t>55231082R</t>
  </si>
  <si>
    <t>Dřez kuchyňský typ: jednoduchý; materiál: nerez; tvar: hranatý; šířka = 560,0 mm; hl. = 480 mm; zabudování: vsazené; bez otvoru pro baterii; s odkapávací plochou</t>
  </si>
  <si>
    <t>D1 : 1</t>
  </si>
  <si>
    <t>55231842R</t>
  </si>
  <si>
    <t>žlab odtokový do prostoru, s okrajem pro plný rošt; nerez; l = 750 mm; min. tloušťka betonu 95 mm; š. koryta 60 mm; odtok boční; průtok 60 l/min</t>
  </si>
  <si>
    <t>S2 : 1</t>
  </si>
  <si>
    <t>55280042R</t>
  </si>
  <si>
    <t>Splachovač nádržkový materiál: plast; zabudování: nízko položené, středně položené, vysoko položené; šířka = 442,0 mm; výška = 390 mm; hl. = 127 mm; připojení vody: z boku</t>
  </si>
  <si>
    <t>k výlevce : 1</t>
  </si>
  <si>
    <t>554-105</t>
  </si>
  <si>
    <t>Zástěna oddělovací mezi WC 60x100cm, HPL laminát atyp.</t>
  </si>
  <si>
    <t>55428097.AR</t>
  </si>
  <si>
    <t>Zástěna sprchová rohová; šířka = 900,0 mm; hl. = 900 mm; výška = 1850 mm; výplň: plast; rám: hliník</t>
  </si>
  <si>
    <t>55484471.AR</t>
  </si>
  <si>
    <t>dveře sprchové zasouvací; třídílné; h = 1 850,0 mm; š = 900,0 mm; š. vstupu 470 mm; výplň dezén pearl</t>
  </si>
  <si>
    <t>64250760RV</t>
  </si>
  <si>
    <t>Urinál dětský s otvorem pro ventil, bílý, vč. oplach ventilu</t>
  </si>
  <si>
    <t>998725201R00</t>
  </si>
  <si>
    <t>Přesun hmot pro zařizovací předměty v objektech výšky do 6 m</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</si>
  <si>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</si>
  <si>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</si>
  <si>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998726121R00</t>
  </si>
  <si>
    <t>Přesun hmot pro předstěnové systémy v objektech výšky do 6 m</t>
  </si>
  <si>
    <t>728112111R00</t>
  </si>
  <si>
    <t>Montáž kruhového plechového potrubí do průměru d 100 mm</t>
  </si>
  <si>
    <t>800-728</t>
  </si>
  <si>
    <t>1+2,6+4+4,7</t>
  </si>
  <si>
    <t>728415111R00</t>
  </si>
  <si>
    <t xml:space="preserve">Mřížky, regulátory montáž čtyřhranné větrací nebo ventilační mřížky, do průřezu 0,04 m2,  </t>
  </si>
  <si>
    <t>28349061R</t>
  </si>
  <si>
    <t>mřížka větrací plastová; kulatá, se síťkou; d = 130 mm; D vnitřní 100 mm</t>
  </si>
  <si>
    <t>RTS 20/ II</t>
  </si>
  <si>
    <t>42391005V</t>
  </si>
  <si>
    <t>Objímka ocelová DN 100 + závěs</t>
  </si>
  <si>
    <t>zavěšení VZT potrubí : 10</t>
  </si>
  <si>
    <t>429851112R</t>
  </si>
  <si>
    <t>potrubí kulaté ventilační; PVC; pr. 100,0 mm; l = 1 000 mm; tepl. odolnost -15 až 50 °C; použití koupelny, kuchyně</t>
  </si>
  <si>
    <t>13</t>
  </si>
  <si>
    <t>429853210R</t>
  </si>
  <si>
    <t>spojky k potrubí z plastu; koleno 90° kruhové, pr.100mm; k napojení kruhového plast.potrubí o pr. 100mm</t>
  </si>
  <si>
    <t>998728201R00</t>
  </si>
  <si>
    <t>Přesun hmot pro vzduchotechniku v objektech výšky do 6 m</t>
  </si>
  <si>
    <t>762343101R00</t>
  </si>
  <si>
    <t>Montáž roštu pro tepelnou izolaci spodem</t>
  </si>
  <si>
    <t>800-762</t>
  </si>
  <si>
    <t xml:space="preserve">atiky - latě pod OSB : </t>
  </si>
  <si>
    <t>přístavba - ukončení atiky : 2*(9,5*2+7)</t>
  </si>
  <si>
    <t>atiky - stávající : 2*(18+5,9*2+3,6+1,3)</t>
  </si>
  <si>
    <t>762441112RT4</t>
  </si>
  <si>
    <t>Obložení atiky s dodávkou dřevoštěpkových desek, tloušťky 22 mm, 1 vrstva, upevněním šroubováním</t>
  </si>
  <si>
    <t>přístavba - ukončení atiky : 0,55*(9,5*2+7)</t>
  </si>
  <si>
    <t>atiky - stávající : 0,55*(18+5,9*2+3,6+1,3)</t>
  </si>
  <si>
    <t>762961810R00</t>
  </si>
  <si>
    <t>Rozebrání oplocení s příčníky a dřevěnými sloupky, z prken a latí</t>
  </si>
  <si>
    <t>se sloupky osové vzdálenosti do 4 m, výšky do 2,5 m osazených do hloubky 1 m</t>
  </si>
  <si>
    <t>60517107R</t>
  </si>
  <si>
    <t>Lať dřevina: SM; jakost: I; tl. = 40 mm; šířka = 60 mm; povrchová úprava: impregnace</t>
  </si>
  <si>
    <t>přístavba - ukončení atiky : 0,06*0,04*2*(9,5*2+7)*1,1</t>
  </si>
  <si>
    <t>atiky - stávající : 0,06*0,04*2*(18+5,9*2+3,6+1,3)*1,1</t>
  </si>
  <si>
    <t>998762202R00</t>
  </si>
  <si>
    <t>Přesun hmot pro konstrukce tesařské v objektech výšky do 12 m</t>
  </si>
  <si>
    <t>764817158RT2</t>
  </si>
  <si>
    <t>Oplechování  zdí (atik), z lakovaného pozinkovaného plechu, rš 580 mm, dodávka + montáž lepením</t>
  </si>
  <si>
    <t>800-764</t>
  </si>
  <si>
    <t>včetně zhotovení rohů, spojů a dilatací</t>
  </si>
  <si>
    <t>původní : 5,9</t>
  </si>
  <si>
    <t>764816127RT2</t>
  </si>
  <si>
    <t>Oplechování parapetů včetně rohů, lepené lepidlem, z lakovaného pozinkovaného plechu, rš 270 mm, dodávka a montáž</t>
  </si>
  <si>
    <t>včetně rohů</t>
  </si>
  <si>
    <t>0,6*3+1,2*6+1,2+1,8*4+2,9</t>
  </si>
  <si>
    <t>764430840R00</t>
  </si>
  <si>
    <t>Demontáž oplechování zdí a nadezdívek rš od 330 do 500 mm</t>
  </si>
  <si>
    <t>stáv. střecha : 1,3+5,8+18,3+6,95+3,2</t>
  </si>
  <si>
    <t>998764201R00</t>
  </si>
  <si>
    <t>Přesun hmot pro konstrukce klempířské v objektech výšky do 6 m</t>
  </si>
  <si>
    <t>766601211RT3</t>
  </si>
  <si>
    <t xml:space="preserve">Těsnění připojovací spáry spára ostění, interiér - fólie parotěsná šířky 100 mm samolepicí, výplň PU pěnou, exteriér - páska paropropustná šířky 20 mm, tl. 3/15 mm expanzní,  </t>
  </si>
  <si>
    <t>800-766</t>
  </si>
  <si>
    <t>Odkaz na mn. položky pořadí 272 : 91,93982</t>
  </si>
  <si>
    <t>Odkaz na mn. položky pořadí 273 : 23,20000</t>
  </si>
  <si>
    <t>766711001R00</t>
  </si>
  <si>
    <t xml:space="preserve">Montáž otvorových prvků plastových nebo z dřevěných europrofilů oken a balkonových dveří,  </t>
  </si>
  <si>
    <t>03 : 1,2*4*6</t>
  </si>
  <si>
    <t>04 : (0,6*2+1,2*2)*3</t>
  </si>
  <si>
    <t>05 : (1,2*2+1,8*2)</t>
  </si>
  <si>
    <t>06 : 1,8*4*4</t>
  </si>
  <si>
    <t>07 : 2*Pi*1,2</t>
  </si>
  <si>
    <t>09 : (0,9*2+0,6*2)*2</t>
  </si>
  <si>
    <t>10 : (1,2*2+0,8*2)</t>
  </si>
  <si>
    <t>766711021RT1</t>
  </si>
  <si>
    <t>Montáž otvorových prvků plastových nebo z dřevěných europrofilů oken, na turbošrouby</t>
  </si>
  <si>
    <t>01 : 2*2+2,6*2</t>
  </si>
  <si>
    <t>02 : 1,1*2+2,8*2</t>
  </si>
  <si>
    <t>08 : 1,1*2+2*2</t>
  </si>
  <si>
    <t>766670011R00</t>
  </si>
  <si>
    <t>Montáž obložkové zárubně a dveřního křídla jednokřídlového</t>
  </si>
  <si>
    <t>1+1+3+5+1+1</t>
  </si>
  <si>
    <t>766670021R00</t>
  </si>
  <si>
    <t xml:space="preserve">Montáž kliky a štítku </t>
  </si>
  <si>
    <t>12</t>
  </si>
  <si>
    <t>766-101</t>
  </si>
  <si>
    <t>Okno plastové, trojsklo 120x120cm, specifikace viz PD</t>
  </si>
  <si>
    <t>03 : 6</t>
  </si>
  <si>
    <t>766-102</t>
  </si>
  <si>
    <t>Okno plastové, trojsklo 60x120cm, specifikace viz PD</t>
  </si>
  <si>
    <t>04 : 3</t>
  </si>
  <si>
    <t>766-103</t>
  </si>
  <si>
    <t>Okno plastové, trojsklo 120x180cm, specifikace viz PD</t>
  </si>
  <si>
    <t>04 : 1</t>
  </si>
  <si>
    <t>766-104</t>
  </si>
  <si>
    <t>Okno plastové, trojsklo 180x180cm, specifikace viz PD</t>
  </si>
  <si>
    <t>06 : 4</t>
  </si>
  <si>
    <t>766-105</t>
  </si>
  <si>
    <t>Okno plastové pruhové, trojsklo, průměr 240cm, specifikace viz PD</t>
  </si>
  <si>
    <t>07 : 1</t>
  </si>
  <si>
    <t>766-106</t>
  </si>
  <si>
    <t>Okno plastové, trojsklo 90x60cm, specifikace viz PD</t>
  </si>
  <si>
    <t>09 : 2</t>
  </si>
  <si>
    <t>766-107</t>
  </si>
  <si>
    <t>Okno plastové, trojsklo 120x80cm, specifikace viz PD</t>
  </si>
  <si>
    <t>10 : 1</t>
  </si>
  <si>
    <t>766-108</t>
  </si>
  <si>
    <t>Rolete výsuvná, lamelová 100x130cm, el. ovládaná, specifikace viz PD</t>
  </si>
  <si>
    <t>11 : 1</t>
  </si>
  <si>
    <t>766-109</t>
  </si>
  <si>
    <t>Dveře vchodové plast. s nadsvětlíkem, 200x260cm, vč. kování a zámku, specifikace viz PD</t>
  </si>
  <si>
    <t>01 : 1</t>
  </si>
  <si>
    <t>766-110</t>
  </si>
  <si>
    <t>Dveře vchodové plast. s nadsvětlíkem, 100x260cm,vč. kování a zámku, specifikace viz PD</t>
  </si>
  <si>
    <t>02 : 1</t>
  </si>
  <si>
    <t>766-111</t>
  </si>
  <si>
    <t>Dveře vchodové plast., 110x200cm,vč. kování a zámku, specifikace viz PD</t>
  </si>
  <si>
    <t>08 : 1</t>
  </si>
  <si>
    <t>766-112</t>
  </si>
  <si>
    <t>Dodávka a montáž krytu radiátoru, specifikace viz PD</t>
  </si>
  <si>
    <t>19 : 0,8*1,9*4</t>
  </si>
  <si>
    <t>20 : 1,1*1,5</t>
  </si>
  <si>
    <t>21 : 1,1*1</t>
  </si>
  <si>
    <t>54914621R</t>
  </si>
  <si>
    <t>kování interiérové kliky se štíty pro klíč; povrch - kliky pochromované; povrch - štíty leštěná nerez</t>
  </si>
  <si>
    <t>611601201R</t>
  </si>
  <si>
    <t>Dveře vnitřní jednostranně otevíravé; funkce: klasické; šířka = 600 mm; výška = 1 970 mm; počet křídel: 1; materiál rámu křídla: MDF; materiál výplně: voština; materiál pláště: MDF; povrchová úprava: CPL; struktura povrchu: oboustranně hladká; míra zasklení: plné křídlo; barva: dekor dle vzorníku</t>
  </si>
  <si>
    <t>13 : 1</t>
  </si>
  <si>
    <t>611601202R</t>
  </si>
  <si>
    <t>Dveře vnitřní jednostranně otevíravé; funkce: klasické; šířka = 700 mm; výška = 1 970 mm; počet křídel: 1; materiál rámu křídla: MDF; materiál výplně: voština; materiál pláště: MDF; povrchová úprava: CPL; struktura povrchu: oboustranně hladká; míra zasklení: plné křídlo; barva: dekor dle vzorníku</t>
  </si>
  <si>
    <t>14 : 1</t>
  </si>
  <si>
    <t>17 : 1</t>
  </si>
  <si>
    <t>611601203R</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</si>
  <si>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plné křídlo; barva: dekor dle vzorníku</t>
  </si>
  <si>
    <t>15 : 3</t>
  </si>
  <si>
    <t>18 : 1</t>
  </si>
  <si>
    <t>61165022R</t>
  </si>
  <si>
    <t>Dveře vnitřní jednostranně otevíravé; funkce: klasické; šířka = 800 mm; výška = 1 970 mm; počet křídel: 1; materiál rámu křídla: MDF; materiál výplně: děrovaná DTD; materiál pláště: HDF; povrchová úprava: CPL; struktura povrchu: oboustranně hladká; míra zasklení: 3/4; barva: dekor dle vzorníku</t>
  </si>
  <si>
    <t>16 : 5</t>
  </si>
  <si>
    <t>611-70</t>
  </si>
  <si>
    <t>Příplatek za protipožární provedení dveří EW 30DP3</t>
  </si>
  <si>
    <t>17,18 : 2</t>
  </si>
  <si>
    <t>61181102R</t>
  </si>
  <si>
    <t>Zárubeň dřevěná - obložková, protipožární; dřevotříska; H' = 1 970 mm; B' = 700 mm; počet křídel: 1; povrchová úprava: fólie; typ závěsů: otočné</t>
  </si>
  <si>
    <t>61181103R</t>
  </si>
  <si>
    <t>Zárubeň dřevěná - obložková, protipožární; dřevotříska; H' = 1 970 mm; B' = 800 mm; počet křídel: 1; povrchová úprava: fólie; typ závěsů: otočné</t>
  </si>
  <si>
    <t>61181500R</t>
  </si>
  <si>
    <t>Zárubeň dřevěná - obložková, polodrážková (klasická); H' = 1 970 mm; B' = 600 mm; počet křídel: 1; povrchová úprava: fólie; typ závěsů: otočné</t>
  </si>
  <si>
    <t>61181501R</t>
  </si>
  <si>
    <t>Zárubeň dřevěná - obložková, polodrážková (klasická); H' = 1 970 mm; B' = 700 mm; počet křídel: 1; povrchová úprava: fólie; typ závěsů: otočné</t>
  </si>
  <si>
    <t>61181502R</t>
  </si>
  <si>
    <t>Zárubeň dřevěná - obložková, polodrážková (klasická); H' = 1 970 mm; B' = 800 mm; počet křídel: 1; povrchová úprava: fólie; typ závěsů: otočné</t>
  </si>
  <si>
    <t>¨15 : 2</t>
  </si>
  <si>
    <t>16 : 2</t>
  </si>
  <si>
    <t>611815297R</t>
  </si>
  <si>
    <t>Zárubeň dřevěná - obložková, polodrážková (klasická); H' = 1 970 mm; B' = 800 mm; počet křídel: 1; povrchová úprava: CPL; typ závěsů: otočné</t>
  </si>
  <si>
    <t>15 : 1</t>
  </si>
  <si>
    <t>16 : 3</t>
  </si>
  <si>
    <t>998766201R00</t>
  </si>
  <si>
    <t>Přesun hmot pro konstrukce truhlářské v objektech výšky do 6 m</t>
  </si>
  <si>
    <t>767584522R00</t>
  </si>
  <si>
    <t>Montáž podhledů lamelových a kazetových Montáž podhledů z kazet včetně montáže nosného roštu do betonové konstrukce, rozměry kazet 600 mm x 600 mm, bez určení výměry</t>
  </si>
  <si>
    <t>800-767</t>
  </si>
  <si>
    <t>767586101R00</t>
  </si>
  <si>
    <t xml:space="preserve">Montáž podhledů lamelových a kazetových Podhledy nosný rošt pro podhledy  rošt pro rovnou, částečně zapuštěnou a poloskrytou hranu desek, v modulu 600 x 600 mm,  </t>
  </si>
  <si>
    <t>767586201RV5</t>
  </si>
  <si>
    <t>Montáž podhledů lamelových a kazetových Podhledy podhled minerální, s rovnou hranou</t>
  </si>
  <si>
    <t>Odkaz na mn. položky pořadí 301 : 161,18000</t>
  </si>
  <si>
    <t>767920230R00</t>
  </si>
  <si>
    <t>Montáž vrat a vrátek k oplocení osazovaných na sloupky ocelové, o ploše jednotlivě přes 4 do 6 m2</t>
  </si>
  <si>
    <t>v oplocení : 1</t>
  </si>
  <si>
    <t>767995105R00</t>
  </si>
  <si>
    <t>Výroba a montáž atypických kovovových doplňků staveb hmotnosti přes 50 do 100 kg</t>
  </si>
  <si>
    <t>kg</t>
  </si>
  <si>
    <t>sloup v m.č. 09 : 18,8*2,93*2</t>
  </si>
  <si>
    <t>80,6*0,25*0,25*2</t>
  </si>
  <si>
    <t>767996802R00</t>
  </si>
  <si>
    <t>Demontáž ostatních doplňků staveb atypických konstrukcí  o hmotnosti přes 50 do 100 kg</t>
  </si>
  <si>
    <t>žebřík na komíně : 90</t>
  </si>
  <si>
    <t>767996803R00</t>
  </si>
  <si>
    <t>Demontáž ostatních doplňků staveb atypických konstrukcí  o hmotnosti přes 100 do 250 kg</t>
  </si>
  <si>
    <t>schody v kotelně : 450</t>
  </si>
  <si>
    <t>767-105</t>
  </si>
  <si>
    <t>Brána oplocení 450x180cm, kovová, pozink., dvoukřídlá, vč. sloupků</t>
  </si>
  <si>
    <t>900100002RA0</t>
  </si>
  <si>
    <t>Plot z drátěného pletiva poplastovaného,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</si>
  <si>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</si>
  <si>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</si>
  <si>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dodávka+montáž : (4,7+4)/100</t>
  </si>
  <si>
    <t>767200002RA0</t>
  </si>
  <si>
    <t>Zábradlí balkonové, nátěry</t>
  </si>
  <si>
    <t>vstup do 1.pp : 1,8*2</t>
  </si>
  <si>
    <t>13384340R</t>
  </si>
  <si>
    <t>Tyč ocelová válcovaná za tepla průřez: U; značka: S235JR (1.0038); h = 160 mm; b = 65 mm; s = 7,5 mm; t = 10,5 mm</t>
  </si>
  <si>
    <t>sloup v m.č. 09 : 18,8*2,93*2/1000*1,08</t>
  </si>
  <si>
    <t>13612628.AR</t>
  </si>
  <si>
    <t>Výrobek plochý ocelový válcovaný za tepla - plech; hladký; tl. = 10,00 mm</t>
  </si>
  <si>
    <t xml:space="preserve">sloup v m.č. 09 : </t>
  </si>
  <si>
    <t>80,6*0,25*0,25*2/1000*1,08</t>
  </si>
  <si>
    <t>998767201R00</t>
  </si>
  <si>
    <t>Přesun hmot pro kovové stavební doplňk. konstrukce v objektech výšky do 6 m</t>
  </si>
  <si>
    <t>771475014RT1</t>
  </si>
  <si>
    <t>Montáž soklíků z dlaždic keramických výšky 100 mm, soklíků vodorovných, kladených do flexibilního tmele</t>
  </si>
  <si>
    <t>800-771</t>
  </si>
  <si>
    <t>771479001R00</t>
  </si>
  <si>
    <t>Montáž soklíků z dlaždic keramických Řezání dlaždic pro soklíky</t>
  </si>
  <si>
    <t>Odkaz na mn. položky pořadí 314 : 19,80000</t>
  </si>
  <si>
    <t>771575109RT2</t>
  </si>
  <si>
    <t>Montáž podlah vnitřních z dlaždic keramických 300 x 300 mm, režných nebo glazovaných, hladkých, kladených do flexibilního tmele</t>
  </si>
  <si>
    <t>7,04+1,62+1,71+17,1+9,02+2+6,5+5,05</t>
  </si>
  <si>
    <t>597642030R</t>
  </si>
  <si>
    <t>Dlažba keramická bez glazury (UGL); tl. = 9,0 mm; a = 298 mm; b = 298 mm; povrch: hladký, matný; mrazuvzdorný; protiskluznost: R9; µ = 0,5; barva: černá</t>
  </si>
  <si>
    <t>Odkaz na mn. položky pořadí 316 : 50,04000*1,05</t>
  </si>
  <si>
    <t>sokl : 19,8*0,1*1,05</t>
  </si>
  <si>
    <t>998771201R00</t>
  </si>
  <si>
    <t>Přesun hmot pro podlahy z dlaždic v objektech výšky do 6 m</t>
  </si>
  <si>
    <t>776520010RAG</t>
  </si>
  <si>
    <t>Podlahy povlakové podlahovina homogenní protiskluzná, tl. 2,0 mm, z pásů, včetně soklíku, bez vyrovnání podkladu</t>
  </si>
  <si>
    <t>AP-PSV</t>
  </si>
  <si>
    <t>lepení a dodávka podlahoviny z PVC, bez podkladu. Svaření podlahoviny. Dodávka a lepení podlahových soklíků z měkčeného PVC. Pastování a vyleštění podlah.</t>
  </si>
  <si>
    <t>8,04+16,24+44,13+46,8</t>
  </si>
  <si>
    <t>781111115R00</t>
  </si>
  <si>
    <t>Doplňkové práce při provádění obkladů vyřezání otvoru v obkladačce korunkou prům. do 30 mm</t>
  </si>
  <si>
    <t>20</t>
  </si>
  <si>
    <t>781111116R00</t>
  </si>
  <si>
    <t>Doplňkové práce při provádění obkladů vyřezání otvoru v obkladačce korunkou prům. do 90 mm</t>
  </si>
  <si>
    <t>781419706R00</t>
  </si>
  <si>
    <t>Montáž obkladů vnitřních z obkládaček pórovinových příplatky k položkám montáže obkladů vnitřních z obkladaček pórovinových příplatek za spárovací vodotěsnou hmotu - plošně</t>
  </si>
  <si>
    <t>1*2*5</t>
  </si>
  <si>
    <t>781475115RT1</t>
  </si>
  <si>
    <t>Montáž obkladů vnitřních z dlaždic keramických 250 x 250 mm,  , kladených do flexibilního tmele</t>
  </si>
  <si>
    <t>02 : 2*(0,9*2+1,8*2)-(2*0,7+0,6*0,6)</t>
  </si>
  <si>
    <t>04 : 2*(0,9*2+1,9*2)+0,15*0,9-(2*0,7+0,6*0,6)</t>
  </si>
  <si>
    <t>03 : 0,6*(0,9*2+2,1)</t>
  </si>
  <si>
    <t>06 : 2*(5,7*2+2,5*2+0,15*2+3*2)-(0,8*2+1*2+1,2*0,6*3+1,2*0,7)</t>
  </si>
  <si>
    <t xml:space="preserve">stávající obj. : </t>
  </si>
  <si>
    <t>09 : 2*(4,1*2+2,2*2)-(1*1,25+1*2*2)</t>
  </si>
  <si>
    <t>11 : 2*(2,7*2+1,65*2+0,9*2+1,55*2+1*3)-0,87*2</t>
  </si>
  <si>
    <t>781497132RS1</t>
  </si>
  <si>
    <t xml:space="preserve">Lišty k obkladům profil rohový nerez ododlná proti oděru, uložení do tmele,  , výška profilu 8 mm,  </t>
  </si>
  <si>
    <t>02 : (0,9*2+1,8*2)</t>
  </si>
  <si>
    <t>04 : (0,9*2+1,9*2)+0,15*0,9</t>
  </si>
  <si>
    <t>03 : (0,9*2+2,1)</t>
  </si>
  <si>
    <t>06 : (5,7*2+2,5*2+0,15*2+3*2)</t>
  </si>
  <si>
    <t>09 : (4,1*2+2,2*2)</t>
  </si>
  <si>
    <t>11 : (2,7*2+1,65*2+0,9*2+1,55*2+1*3)</t>
  </si>
  <si>
    <t>597813620R</t>
  </si>
  <si>
    <t>Obklad keramický typ: běžný; s glazurou (GL); tl. = 6,5 mm; a = 198 mm; b = 198 mm; povrch: hladký, matný; barva: šedá</t>
  </si>
  <si>
    <t>Odkaz na mn. položky pořadí 323 : 111,16500*1,05</t>
  </si>
  <si>
    <t>998781201R00</t>
  </si>
  <si>
    <t>Přesun hmot pro obklady keramické v objektech výšky do 6 m</t>
  </si>
  <si>
    <t>783226100R00</t>
  </si>
  <si>
    <t xml:space="preserve">Nátěry kov.stavebních doplňk.konstrukcí syntetické základní,  </t>
  </si>
  <si>
    <t>800-783</t>
  </si>
  <si>
    <t>ocelové překlady : (0,2*2+0,09*4)*4,5</t>
  </si>
  <si>
    <t>(0,12*2+0,058*4)*(1,4+1,3*4+1,5)</t>
  </si>
  <si>
    <t>(0,24*2+0,106*4)*3,55</t>
  </si>
  <si>
    <t>(0,14*2+0,066*4)*1,2*4</t>
  </si>
  <si>
    <t>průvlak : (0,18*2+0,082*4)*3,3*6</t>
  </si>
  <si>
    <t>(0,2*2+0,09*4)*(4,35+4,25+1+0,9)</t>
  </si>
  <si>
    <t>0,25*0,25*2*2</t>
  </si>
  <si>
    <t>0,16*4*2,93</t>
  </si>
  <si>
    <t>784161101R00</t>
  </si>
  <si>
    <t>Příprava povrchu Penetrace (napouštění) podkladu akrylát, jednonásobná</t>
  </si>
  <si>
    <t>800-784</t>
  </si>
  <si>
    <t>56,45+24,58+141,63+329,67</t>
  </si>
  <si>
    <t>784165522R00</t>
  </si>
  <si>
    <t>Malby z malířských směsí disperzních,  , barevné, dvojnásobné</t>
  </si>
  <si>
    <t>Odkaz na mn. položky pořadí 328 : 552,33000</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</si>
  <si>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</si>
  <si>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</si>
  <si>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</si>
  <si>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</si>
  <si>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</si>
  <si>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</si>
  <si>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</si>
  <si>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</si>
  <si>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</si>
  <si>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</si>
  <si>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</si>
  <si>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</si>
  <si>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</si>
  <si>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</si>
  <si>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979990105R00</t>
  </si>
  <si>
    <t>Poplatek za skládku za uložení, cihelné výrobky,  , skupina 17 01 02 z Katalogu odpadů</t>
  </si>
  <si>
    <t>005121 R</t>
  </si>
  <si>
    <t>Zařízení staveniště</t>
  </si>
  <si>
    <t>Soubor</t>
  </si>
  <si>
    <t>VRN</t>
  </si>
  <si>
    <t>POL99_2</t>
  </si>
  <si>
    <t>SUM</t>
  </si>
  <si>
    <t>END</t>
  </si>
  <si>
    <t>Není-li uvedeno jinak, položky zahrnují dodávku veškerého materiálu i jeho montáž</t>
  </si>
  <si>
    <t>dtz plynu : 10,56</t>
  </si>
  <si>
    <t>plyn : 0,48+7,28</t>
  </si>
  <si>
    <t>Odkaz na mn. položky pořadí 3 : 7,76000*25</t>
  </si>
  <si>
    <t>174101101R00</t>
  </si>
  <si>
    <t>Zásyp sypaninou se zhutněním jam, šachet, rýh nebo kolem objektů v těchto vykopávkách</t>
  </si>
  <si>
    <t>Odkaz na mn. položky pořadí 3 : 7,76000</t>
  </si>
  <si>
    <t>349121102RV</t>
  </si>
  <si>
    <t>Zděný domek HUP 130x50x75cm, vč. zemní prací,základů, povrchové úpravy atd.</t>
  </si>
  <si>
    <t>Odkaz na mn. položky pořadí 10 : 8,20000</t>
  </si>
  <si>
    <t>841230114RAB</t>
  </si>
  <si>
    <t>Venkovní plynovody z trub PE D 63 x 5,8 návin, SDR11, hloubka 1,20 m, s pískovým ložem a obsypem</t>
  </si>
  <si>
    <t>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t>
  </si>
  <si>
    <t xml:space="preserve">agregovaná položka - obsahuje veškeré práce vč. zemních, veškerý materiál potřebný ke zprovoznění tech. celku : </t>
  </si>
  <si>
    <t>přípojka : 3+31</t>
  </si>
  <si>
    <t>953942421R00</t>
  </si>
  <si>
    <t>Drobné kovové předměty se zalitím maltou cementovou osazování drobných kovových předmětů, bez dodání kovových předmětů  ocelového čtvercového rámu velikosti do 1000 x 1000 mm pod pružinový ocelový základ domovních praček, odstředivek, domovních motorových zařízení, apod</t>
  </si>
  <si>
    <t>HUP : 1</t>
  </si>
  <si>
    <t>553476521RV</t>
  </si>
  <si>
    <t>Dvířka revizní pro plynoměry 750 x 1000 mm, pozink, 2 krídlá, vč. rámu, pro plynoměry</t>
  </si>
  <si>
    <t>962032231R00</t>
  </si>
  <si>
    <t>Bourání zdiva nadzákladového z cihel pálených nebo vápenopískových, na maltu vápenou nebo vápenocementovou</t>
  </si>
  <si>
    <t>domek HUP : 1,3*1*0,5</t>
  </si>
  <si>
    <t/>
  </si>
  <si>
    <t>út : 0,3*2*12</t>
  </si>
  <si>
    <t>plyn : 1</t>
  </si>
  <si>
    <t>999281108R00</t>
  </si>
  <si>
    <t xml:space="preserve">Přesun hmot pro opravy a údržbu objektů pro opravy a údržbu dosavadních objektů včetně vnějších plášťů  výšky do 12 m,  </t>
  </si>
  <si>
    <t>oborů 801, 803, 811 a 812</t>
  </si>
  <si>
    <t>722171213R00</t>
  </si>
  <si>
    <t>Potrubí z plastických hmot polyetylenové potrubí PE-HD, D 32 mm, s 3,0 mm, PN 10, svěrné spojky, včetně zednických výpomocí</t>
  </si>
  <si>
    <t>723120805R00</t>
  </si>
  <si>
    <t>Demontáž potrubí svařovaného z trubek závitových přes 25 do DN 50</t>
  </si>
  <si>
    <t>předpoklad : 30</t>
  </si>
  <si>
    <t>723150801R00</t>
  </si>
  <si>
    <t>Demontáž potrubí svařovaného z trubek hladkých do D 32 mm</t>
  </si>
  <si>
    <t>původní přípojka : 16+1,2</t>
  </si>
  <si>
    <t>723150304R00</t>
  </si>
  <si>
    <t>Potrubí ocelové hladké černé svařované D 32 mm, s 2,6 mm</t>
  </si>
  <si>
    <t>723150305R00</t>
  </si>
  <si>
    <t>Potrubí ocelové hladké černé svařované D 38 mm, s 2,6 mm</t>
  </si>
  <si>
    <t>723150306R00</t>
  </si>
  <si>
    <t>Potrubí ocelové hladké černé svařované D 44,5 mm, s 2,6 mm</t>
  </si>
  <si>
    <t>723150312R00</t>
  </si>
  <si>
    <t>Potrubí ocelové hladké černé svařované D 57 mm, s 2,9 mm</t>
  </si>
  <si>
    <t>723150368R00</t>
  </si>
  <si>
    <t>Potrubí ocel. černé svařované - chráničky D 76 mm, s 3,2 mm</t>
  </si>
  <si>
    <t>723160817R00</t>
  </si>
  <si>
    <t>Demontáž přípojek k plynoměrům závitových s ochozem, G 1"</t>
  </si>
  <si>
    <t>pár</t>
  </si>
  <si>
    <t>723160831R00</t>
  </si>
  <si>
    <t>Demontáž přípojek k plynoměrům závitových rozpěrek, G 1"</t>
  </si>
  <si>
    <t>723190909R00</t>
  </si>
  <si>
    <t>Opravy plynovodního potrubí doplňkové práce  neúřední tlaková zkouška dosavadního potrubí</t>
  </si>
  <si>
    <t>723190916R00</t>
  </si>
  <si>
    <t>Opravy plynovodního potrubí navaření odbočky na potrubí  DN 40</t>
  </si>
  <si>
    <t>723214114R00</t>
  </si>
  <si>
    <t>Filtr plynový z oceli, spoj s navařením přírub, DN 25, PN 16, včetně dodávky materiálu</t>
  </si>
  <si>
    <t>723235116R00</t>
  </si>
  <si>
    <t>Kohout kulový  , mosazný, závit vnitřní-vnitřní, DN 50, PN 8, včetně dodávky materiálu</t>
  </si>
  <si>
    <t>přípojka : 1</t>
  </si>
  <si>
    <t>723239105R00</t>
  </si>
  <si>
    <t>Montáž plynovodních armatur se dvěma závity  , G 6/4"</t>
  </si>
  <si>
    <t>přípojka plynu - filtr : 1</t>
  </si>
  <si>
    <t>723260801R00</t>
  </si>
  <si>
    <t>Demontáž plynoměrů PS 2, PS 6, PS 10</t>
  </si>
  <si>
    <t>723261912R00</t>
  </si>
  <si>
    <t>Montáž plynoměrů s odvzdušněním a vyzkoušením PS-2, PS-6</t>
  </si>
  <si>
    <t>723-100</t>
  </si>
  <si>
    <t>Pomocný montážní materiál pro vedení plynu</t>
  </si>
  <si>
    <t>dle PD : 2</t>
  </si>
  <si>
    <t>723-102</t>
  </si>
  <si>
    <t>Kulový kohout HUP s inegrovanou ISIFLO matkou, ISIFLO 1" - 32, VČ. DRŽÁKU A OBJÍMKY</t>
  </si>
  <si>
    <t>přípopjka plynu : 1</t>
  </si>
  <si>
    <t>723-103</t>
  </si>
  <si>
    <t>Napojení nové svislé části přípojky plynu na stáv.vodorovnou část, dod.+mont. vč tvarovek</t>
  </si>
  <si>
    <t>kpl</t>
  </si>
  <si>
    <t>723-104</t>
  </si>
  <si>
    <t>Ochranná trubka svislé části přípojky plynu v HUP, izol ocel potrubí DN 40, 1,5m, dod.+mont.</t>
  </si>
  <si>
    <t>723-1041</t>
  </si>
  <si>
    <t>Ochranná trubka svislé části přípojky plynu v HUP, izol ocel potrubí DN 80, 1,8m, dod.+mont.</t>
  </si>
  <si>
    <t>723-105</t>
  </si>
  <si>
    <t>Regulátor tlaku plynu, specifikace viz PD, dod.+ mont.</t>
  </si>
  <si>
    <t>723-106</t>
  </si>
  <si>
    <t>Ukončení potrubí ve sříni HUP - nadzemní přechodka vč. držáku</t>
  </si>
  <si>
    <t>723150303RV</t>
  </si>
  <si>
    <t>Potrubí ocelové hladké černé svařované D 28x2,6</t>
  </si>
  <si>
    <t>RTS 22/ I</t>
  </si>
  <si>
    <t>734421150RV</t>
  </si>
  <si>
    <t>Tlakoměr deformační 0-10 MPa č. 53312, D 100</t>
  </si>
  <si>
    <t xml:space="preserve">plyn : </t>
  </si>
  <si>
    <t>vč. kondenz. smyčky, manometr. kohoutu a nátrubkové přípojky : 1</t>
  </si>
  <si>
    <t>nezměřitelné práce : 30</t>
  </si>
  <si>
    <t>31630509R</t>
  </si>
  <si>
    <t>oblouk trubkový mat. ocel S 235; typ 3; úhel 90 °; DN 20 mm; vnější pr. 31,8 mm; síla stěny 2,6 mm</t>
  </si>
  <si>
    <t>31630513R</t>
  </si>
  <si>
    <t>oblouk trubkový mat. ocel S 235; typ 3; úhel 90 °; DN 40 mm; vnější pr. 44,5 mm; síla stěny 2,6 mm</t>
  </si>
  <si>
    <t>31630515R</t>
  </si>
  <si>
    <t>oblouk trubkový mat. ocel S 235; typ 3; úhel 90 °; DN 40 mm; vnější pr. 51,0 mm; síla stěny 2,6 mm</t>
  </si>
  <si>
    <t>316331010RV</t>
  </si>
  <si>
    <t>Přechod přímý 25/20</t>
  </si>
  <si>
    <t>316331014R</t>
  </si>
  <si>
    <t>přechod mat. ocel St35.8 (P235GH); přímý; DN 32; pr.D =  42,4 mm; pr.D1 =  26,9 mm; T =  2,6 mm; T1 =  2,3 mm; L =  50 mm</t>
  </si>
  <si>
    <t>316331015RV</t>
  </si>
  <si>
    <t>Přechod přímý 40/32</t>
  </si>
  <si>
    <t>316331019Rv</t>
  </si>
  <si>
    <t>Přechod přímý 50/40</t>
  </si>
  <si>
    <t>5512961850R</t>
  </si>
  <si>
    <t>přechod mat. ocel; d32 x 2,6 mm; závit vnější 1"; lisovaný; s násuvnou a polymerní objímkou; použití pro: vodu, topení</t>
  </si>
  <si>
    <t>Plynoměrová skříň plechová 50x50x35cm, specifikace viz PD</t>
  </si>
  <si>
    <t>998723201R00</t>
  </si>
  <si>
    <t>Přesun hmot pro vnitřní plynovod v objektech výšky do 6 m</t>
  </si>
  <si>
    <t>732421311RV</t>
  </si>
  <si>
    <t>Čerpadlo oběhové Q 0,95m3, 14kPa, specifikace viz PD, dod.+ mont.</t>
  </si>
  <si>
    <t>POL1_0</t>
  </si>
  <si>
    <t>specifikace viz PD: : 1</t>
  </si>
  <si>
    <t>998732201R00</t>
  </si>
  <si>
    <t>Přesun hmot pro strojovny v objektech výšky do 6 m</t>
  </si>
  <si>
    <t>800-731</t>
  </si>
  <si>
    <t>733110806R00</t>
  </si>
  <si>
    <t>Demontáž potrubí z ocelových trubek závitových přes 15 do DN 32</t>
  </si>
  <si>
    <t>Ú.T. - PŘEDPOKLAD : 15</t>
  </si>
  <si>
    <t>733161902R00</t>
  </si>
  <si>
    <t>Oprava rozvodu potrubí z měděných trubek propojení měděného potrubí, D 15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</si>
  <si>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</si>
  <si>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</si>
  <si>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</si>
  <si>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</si>
  <si>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</si>
  <si>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</si>
  <si>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32</t>
  </si>
  <si>
    <t>733163105R00</t>
  </si>
  <si>
    <t>Potrubí z měděných trubek měděné potrubí, D 28 mm, s 1,5 mm, pájení pomocí kapilárních pájecích tvarovek</t>
  </si>
  <si>
    <t>42</t>
  </si>
  <si>
    <t>733190109R00</t>
  </si>
  <si>
    <t>Tlakové zkoušky potrubí ocelových závitových, plastových, měděných přes DN 50 do DN 65</t>
  </si>
  <si>
    <t>plyn přípojka : 17,3+1,3+3+1</t>
  </si>
  <si>
    <t>733190306R00</t>
  </si>
  <si>
    <t xml:space="preserve">Tlakové zkoušky potrubí ocelových závitových, plastových, měděných do D 35 </t>
  </si>
  <si>
    <t>Odkaz na mn. položky pořadí 53 : 62,00000</t>
  </si>
  <si>
    <t>Odkaz na mn. položky pořadí 56 : 42,00000</t>
  </si>
  <si>
    <t>Odkaz na mn. položky pořadí 55 : 32,00000</t>
  </si>
  <si>
    <t>Odkaz na mn. položky pořadí 54 : 3,00000</t>
  </si>
  <si>
    <t>733191923R00</t>
  </si>
  <si>
    <t>Opravy rozvodu potrubí z ocelových trubek závitových normálních i zesílených  navaření odbočky na dosavadní potrubí, DN 15</t>
  </si>
  <si>
    <t>733-1000</t>
  </si>
  <si>
    <t>Napojení nové větve č. 4 na stáv. rozdělovač</t>
  </si>
  <si>
    <t>733-1002</t>
  </si>
  <si>
    <t>Uložení potrubí - závěsy, držáky</t>
  </si>
  <si>
    <t>19</t>
  </si>
  <si>
    <t>Montáž tepelné izolace potrubí</t>
  </si>
  <si>
    <t>POL3_0</t>
  </si>
  <si>
    <t>8+54+3+32+38+4</t>
  </si>
  <si>
    <t>283771006R</t>
  </si>
  <si>
    <t>pouzdro potrubní tvarovatelné; pěnový polyetylén; vnitřní průměr 15,0 mm; tl. izolace 9,0 mm; provozní teplota  -65 až 90 °C; tepelná vodivost (10°C) 0,0380 W/mK</t>
  </si>
  <si>
    <t>283771007R</t>
  </si>
  <si>
    <t>pouzdro potrubní tvarovatelné; pěnový polyetylén; vnitřní průměr 15,0 mm; tl. izolace 13,0 mm; provozní teplota  -65 až 90 °C; tepelná vodivost (10°C) 0,0380 W/mK</t>
  </si>
  <si>
    <t>54</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</si>
  <si>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</si>
  <si>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</si>
  <si>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</si>
  <si>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</si>
  <si>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283771121R</t>
  </si>
  <si>
    <t>pouzdro potrubní tvarovatelné; pěnový polyetylén; vnitřní průměr 28,0 mm; tl. izolace 25,0 mm; provozní teplota  -65 až 90 °C; tepelná vodivost (10°C) 0,0380 W/mK</t>
  </si>
  <si>
    <t>38</t>
  </si>
  <si>
    <t>631433302R</t>
  </si>
  <si>
    <t>pouzdro potrubní minerální vlákno; povrchová úprava Al fólie; vnitřní průměr 28,0 mm; tl. izolace 40,0 mm; provozní teplota  do 200 °C; tepelná vodivost (10°C) 0,0330 W/mK; tepelná vodivost (40°C) 0,037 W/mK; tepelná vodivost (50°C) 0,039 W/mK</t>
  </si>
  <si>
    <t>998733201R00</t>
  </si>
  <si>
    <t>Přesun hmot pro rozvody potrubí v objektech výšky do 6 m</t>
  </si>
  <si>
    <t>722221112R00</t>
  </si>
  <si>
    <t>Kohout kulový, vypouštěcí a napouštěcí, vnější závit, mosazný, DN 15, PN 10, včetně dodávky materiálu</t>
  </si>
  <si>
    <t>ú.t.: : 2</t>
  </si>
  <si>
    <t>722235653R00</t>
  </si>
  <si>
    <t>Ventil zpětný ventil, vnitřní-vnitřní závit, DN 25, PN 20, mosaz</t>
  </si>
  <si>
    <t>734213112R00</t>
  </si>
  <si>
    <t>Ventil automatický, odvzdušňovací, mosazný, PN 10, DN 15, včetně dodávky materiálu</t>
  </si>
  <si>
    <t>734223121RT2</t>
  </si>
  <si>
    <t>Ventil termostatický, dvouregulační, přímý, mosazný, DN 10, s termostatickou hlavicí, PN 10, vnitřní závit, včetně dodávky materiálu</t>
  </si>
  <si>
    <t>734223121RT4</t>
  </si>
  <si>
    <t>Ventil termostatický, dvouregulační, přímý, mosazný, DN 10, ruční hlavice, PN 10, vnitřní závit, včetně dodávky materiálu</t>
  </si>
  <si>
    <t>734233113R00</t>
  </si>
  <si>
    <t>Kohout kulový, mosazný, DN 25, PN 25, vnitřní-vnitřní, včetně dodávky materiálu</t>
  </si>
  <si>
    <t>734419111R00</t>
  </si>
  <si>
    <t>Montáž teploměru  s pouzdrem nebo stonkem a jímkou, bez dodávky materiálu</t>
  </si>
  <si>
    <t>přípojka plynu : 1</t>
  </si>
  <si>
    <t>734293111RV</t>
  </si>
  <si>
    <t>Ventil směšovací třícestný,Kvs 2,5, DN 15, se servopohonem, dod.+mont</t>
  </si>
  <si>
    <t>38833202R</t>
  </si>
  <si>
    <t>teploměr pro topný systém s jímkou; rozměr 1/2"; měřená teplota 0 až 120 °C; pr. 63 mm</t>
  </si>
  <si>
    <t>551135830R</t>
  </si>
  <si>
    <t>armatura připojovací pro radiátory s integrovanými ventily; soustava dvoutrubková; 3/4" x 18; do 10 bar; provozní teplota do 110 °C; rohová</t>
  </si>
  <si>
    <t>17 : 11</t>
  </si>
  <si>
    <t>5512001820RV</t>
  </si>
  <si>
    <t>Armatura HM s vestavěným ventilem, vč. termostatické hlavice</t>
  </si>
  <si>
    <t>5512001892R</t>
  </si>
  <si>
    <t>filtr magnetický; PN 3; provozní teplota  5 až 80 °C; 1"; max. průtok 3,6 m3/hod; objem kapaliny 500 ml</t>
  </si>
  <si>
    <t>998734201R00</t>
  </si>
  <si>
    <t>Přesun hmot pro armatury v objektech výšky do 6 m</t>
  </si>
  <si>
    <t>735000912R00</t>
  </si>
  <si>
    <t>Regulace otopného systému při opravách vyregulování dvojregulačních ventilů a kohoutů s termostatickým ovládáním</t>
  </si>
  <si>
    <t>8+3</t>
  </si>
  <si>
    <t>735157260R00</t>
  </si>
  <si>
    <t>Otopná tělesa panelová počet desek 1, počet přídavných přestupných ploch 1, výška 600 mm, délka 400 mm, provedení ventil kompakt, pravé spodní připojení, s nuceným oběhem, čelní deska profilovaná, včetně dodávky materiálu</t>
  </si>
  <si>
    <t>735157562R00</t>
  </si>
  <si>
    <t>Otopná tělesa panelová počet desek 2, počet přídavných přestupných ploch 1, výška 600 mm, délka 600 mm, provedení ventil kompakt, pravé spodní připojení, s nuceným oběhem, čelní deska profilovaná, včetně dodávky materiálu</t>
  </si>
  <si>
    <t>735157565R00</t>
  </si>
  <si>
    <t>Otopná tělesa panelová počet desek 2, počet přídavných přestupných ploch 1, výška 600 mm, délka 900 mm, provedení ventil kompakt, pravé spodní připojení, s nuceným oběhem, čelní deska profilovaná, včetně dodávky materiálu</t>
  </si>
  <si>
    <t>735157585R00</t>
  </si>
  <si>
    <t>Otopná tělesa panelová počet desek 2, počet přídavných přestupných ploch 1, výška 900 mm, délka 900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</si>
  <si>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</si>
  <si>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</si>
  <si>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735157671R00</t>
  </si>
  <si>
    <t>Otopná tělesa panelová počet desek 2, počet přídavných přestupných ploch 2, výška 600 mm, délka 1800 mm, provedení ventil kompakt, pravé spodní připojení, s nuceným oběhem, čelní deska profilovaná, včetně dodávky materiálu</t>
  </si>
  <si>
    <t>735157683R00</t>
  </si>
  <si>
    <t>Otopná tělesa panelová počet desek 2, počet přídavných přestupných ploch 2, výška 900 mm, délka 700 mm, provedení ventil kompakt, pravé spodní připojení, s nuceným oběhem, čelní deska profilovaná, včetně dodávky materiálu</t>
  </si>
  <si>
    <t>735157688R00</t>
  </si>
  <si>
    <t>Otopná tělesa panelová počet desek 2, počet přídavných přestupných ploch 2, výška 900 mm, délka 1200 mm, provedení ventil kompakt, pravé spodní připojení, s nuceným oběhem, čelní deska profilovaná, včetně dodávky materiálu</t>
  </si>
  <si>
    <t>735156910R00</t>
  </si>
  <si>
    <t>Otopná tělesa panelová doplňkové práce tlakové zkoušky , těles jednořadých</t>
  </si>
  <si>
    <t>735156920R00</t>
  </si>
  <si>
    <t>Otopná tělesa panelová doplňkové práce tlakové zkoušky , těles dvouřadých</t>
  </si>
  <si>
    <t>735151821R00</t>
  </si>
  <si>
    <t>Demontáž otopných těles panelových dvouřadých, stavební délky do 1500 mm</t>
  </si>
  <si>
    <t>25 : 1</t>
  </si>
  <si>
    <t>26 : 2</t>
  </si>
  <si>
    <t>735191905R00</t>
  </si>
  <si>
    <t>Ostatní opravy otopných těles odvzdušnění   otopných těles</t>
  </si>
  <si>
    <t>735211813R00</t>
  </si>
  <si>
    <t>Demontáž registrů z ocelových žebrových trubek bez rozřezání  z trubek průměru 76/3/156, stavební délky do 3 m, o počtu pramenů registru 3</t>
  </si>
  <si>
    <t>735211830R00</t>
  </si>
  <si>
    <t>Demontáž registrů z ocelových žebrových trubek rozřezání demontovaných registrů do odpadu, délky pramenů  z trubek průměru 76/3/156</t>
  </si>
  <si>
    <t>735291800R00</t>
  </si>
  <si>
    <t>Demontáž konzol nebo držáků otopných těles, registrů, konvektorů do odpadu</t>
  </si>
  <si>
    <t>otopných těles, registrů, konvektorů do odpadu</t>
  </si>
  <si>
    <t>2*3</t>
  </si>
  <si>
    <t>735494811R00</t>
  </si>
  <si>
    <t>Vypuštění vody z otopných soustav bez kotlů, ohříváků, zásobníků a nádrží</t>
  </si>
  <si>
    <t>( bez kotlů, ohříváků, zásobníků a nádrží )</t>
  </si>
  <si>
    <t>735171375RV</t>
  </si>
  <si>
    <t>Těleso trubkové Koralux Rondo Classic-M KRCM, v. 1820 mm, dl. 750 mm, vč. el. topného tělesa</t>
  </si>
  <si>
    <t>RTS 22/ II</t>
  </si>
  <si>
    <t>24554242R</t>
  </si>
  <si>
    <t>kapalina chladicí skupenství při 20°C kapalné; chemická charakteristika ethandiol s inhibitory koroze; 1 120 až 1 140 kg/m3; nažloutlá; mrazuvzdorná; 25,00 l</t>
  </si>
  <si>
    <t>l</t>
  </si>
  <si>
    <t>998735203R00</t>
  </si>
  <si>
    <t>Přesun hmot pro otopná tělesa v objektech výšky do 24 m</t>
  </si>
  <si>
    <t>783424140R00</t>
  </si>
  <si>
    <t>Nátěry potrubí a armatur syntetické potrubí, do DN 50 mm, dvojnásobné se základním nátěrem</t>
  </si>
  <si>
    <t>na vzduchu schnoucí</t>
  </si>
  <si>
    <t>25</t>
  </si>
  <si>
    <t>nátěr potrubí : 15</t>
  </si>
  <si>
    <t>24623057R</t>
  </si>
  <si>
    <t>Hmota nátěrová epoxidová (EP); typ: email; funkce: protikorozní, proti povětrnostním vlivům; barva: šedá</t>
  </si>
  <si>
    <t>předpoklad : 2</t>
  </si>
  <si>
    <t>460490012RT1</t>
  </si>
  <si>
    <t>Fólie výstražná z PVC, šířka 33 cm, fólie PVC šířka 33 cm</t>
  </si>
  <si>
    <t>26</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</si>
  <si>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</si>
  <si>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</si>
  <si>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</si>
  <si>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</si>
  <si>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979990111R00</t>
  </si>
  <si>
    <t>Poplatek za skládku za uložení, tašky, stavební keramika,  , skupina 17 01 03 z Katalogu odpadů</t>
  </si>
  <si>
    <t>00523  R</t>
  </si>
  <si>
    <t>Zkoušky a revize</t>
  </si>
  <si>
    <t>005241020R</t>
  </si>
  <si>
    <t xml:space="preserve">Geodetické zaměření skutečného provedení  </t>
  </si>
  <si>
    <t>POL99_8</t>
  </si>
  <si>
    <t>Pol__0001</t>
  </si>
  <si>
    <t>Výchozí revize el. rozvodů</t>
  </si>
  <si>
    <t>ks</t>
  </si>
  <si>
    <t>POL1_1</t>
  </si>
  <si>
    <t>Pol__0002</t>
  </si>
  <si>
    <t>Dokumentace skutečného provedení</t>
  </si>
  <si>
    <t>Pol__0003</t>
  </si>
  <si>
    <t>Demontáž stáv. el. instalace ve stáv. části</t>
  </si>
  <si>
    <t>hod.</t>
  </si>
  <si>
    <t>Pol__0004</t>
  </si>
  <si>
    <t>Výchozí revize ochrany před bleskem</t>
  </si>
  <si>
    <t>Pol__0005</t>
  </si>
  <si>
    <t>Úprava rozvaděče RH a napojení</t>
  </si>
  <si>
    <t>Pol__0007</t>
  </si>
  <si>
    <t>Trubka elektroinstalační ohebná 16mm</t>
  </si>
  <si>
    <t>Pol__0008</t>
  </si>
  <si>
    <t>Trubka elektroinstalační ohebná 25mm</t>
  </si>
  <si>
    <t>Pol__0009</t>
  </si>
  <si>
    <t>Lišta vkládací s víkem 24x22mm</t>
  </si>
  <si>
    <t>Pol__0010</t>
  </si>
  <si>
    <t>Krabice hromosvodná pro SZ</t>
  </si>
  <si>
    <t>Pol__0011</t>
  </si>
  <si>
    <t>Krabice 68mm s víčkem</t>
  </si>
  <si>
    <t>Pol__0012</t>
  </si>
  <si>
    <t>Krabice 68mm přístrojová (KP68)</t>
  </si>
  <si>
    <t>Pol__0013</t>
  </si>
  <si>
    <t>Krabice 100x100mm s víčkem - IP44</t>
  </si>
  <si>
    <t>Pol__0014</t>
  </si>
  <si>
    <t>Krabice 68mm s víčkem a svorkovnicí (KR68)</t>
  </si>
  <si>
    <t>Pol__0015</t>
  </si>
  <si>
    <t>Krabice 97mm s víčkem a svorkovnicí (KR97)</t>
  </si>
  <si>
    <t>Pol__0016</t>
  </si>
  <si>
    <t>Spínač polozapuštěný řaz. 1, IP20 (V1)</t>
  </si>
  <si>
    <t>Pol__0017</t>
  </si>
  <si>
    <t>Spínač polozapuštěný řaz. 1, IP20, 16A (V1)</t>
  </si>
  <si>
    <t>Pol__0018</t>
  </si>
  <si>
    <t>Spínač polozapuštěný řaz. 5, IP20 (V5)</t>
  </si>
  <si>
    <t>Pol__0019</t>
  </si>
  <si>
    <t>Spínač polozapuštěný řaz. 6, IP20 (V6)</t>
  </si>
  <si>
    <t>Pol__0020</t>
  </si>
  <si>
    <t>Spínač polozapuštěný řaz. 7, IP20 (V7)</t>
  </si>
  <si>
    <t>Pol__0021</t>
  </si>
  <si>
    <t>Spínač polozapuštěný, řaz. 1, IP44 (V01)</t>
  </si>
  <si>
    <t>Pol__0022</t>
  </si>
  <si>
    <t>Sporák. přípojka pod om., 25A, 400V, IP20</t>
  </si>
  <si>
    <t>Pol__0023</t>
  </si>
  <si>
    <t>Zásuvka domovní polozapuštěná 2P+Z, IP20 (Z1)</t>
  </si>
  <si>
    <t>Pol__0024</t>
  </si>
  <si>
    <t>Zásuvka polozap. s přepěť. ochr. 2P+Z, IP20 (Z1P)</t>
  </si>
  <si>
    <t>Pol__0025</t>
  </si>
  <si>
    <t>Zásuvka polozap. 2P+Z  IP44 (Z01)</t>
  </si>
  <si>
    <t>Pol__0026</t>
  </si>
  <si>
    <t>Vodič protahovací AY2,5</t>
  </si>
  <si>
    <t>Pol__0027</t>
  </si>
  <si>
    <t>Vodič uzemňovací CYA1PEx16</t>
  </si>
  <si>
    <t>Pol__0028</t>
  </si>
  <si>
    <t>Kabel CYKY-O 3x1,5 ulož. volně</t>
  </si>
  <si>
    <t>Pol__0029</t>
  </si>
  <si>
    <t>Kabel CYKY-J 3x1,5 ulož. volně</t>
  </si>
  <si>
    <t>Pol__0030</t>
  </si>
  <si>
    <t>Kabel CYKY-J 5x1,5 ulož. volně</t>
  </si>
  <si>
    <t>Pol__0031</t>
  </si>
  <si>
    <t>Kabel CYKY-J 3x2,5 ulož. volně</t>
  </si>
  <si>
    <t>Pol__0032</t>
  </si>
  <si>
    <t>Kabel CYKY-J 5x6 ulož. volně</t>
  </si>
  <si>
    <t>Pol__0033</t>
  </si>
  <si>
    <t>Kabel AYKY-J 4x50 ulož. volně</t>
  </si>
  <si>
    <t>Pol__0034</t>
  </si>
  <si>
    <t>Šňůra CGSG-J3x2,5 ulož. volně</t>
  </si>
  <si>
    <t>Pol__0035</t>
  </si>
  <si>
    <t>Spojka pro AYKY4x50 do země</t>
  </si>
  <si>
    <t>Pol__0036</t>
  </si>
  <si>
    <t>Osazení hmoždinek 8mm</t>
  </si>
  <si>
    <t>Pol__0037</t>
  </si>
  <si>
    <t>Zapojení vodičů v rozvaděčích do 2,5mm2</t>
  </si>
  <si>
    <t>Pol__0038</t>
  </si>
  <si>
    <t>Zapojení vodičů v rozvaděčích do 6mm2</t>
  </si>
  <si>
    <t>Pol__0039</t>
  </si>
  <si>
    <t>Zapojení vodičů v rozvaděčích do 16mm2</t>
  </si>
  <si>
    <t>Pol__0040</t>
  </si>
  <si>
    <t>Zapojení vodičů v rozvaděčích do 50mm2</t>
  </si>
  <si>
    <t>Pol__0041</t>
  </si>
  <si>
    <t>Montáž rozvaděče do 50kg</t>
  </si>
  <si>
    <t>Pol__0042</t>
  </si>
  <si>
    <t>Montáž svítidla EL1</t>
  </si>
  <si>
    <t>Pol__0043</t>
  </si>
  <si>
    <t>Montáž svítidla EL2</t>
  </si>
  <si>
    <t>Pol__0044</t>
  </si>
  <si>
    <t>Montáž svítidla EL3</t>
  </si>
  <si>
    <t>Pol__0045</t>
  </si>
  <si>
    <t>Montáž svítidla EL4</t>
  </si>
  <si>
    <t>Pol__0046</t>
  </si>
  <si>
    <t>Montáž svítidla EL5</t>
  </si>
  <si>
    <t>Pol__0047</t>
  </si>
  <si>
    <t>Montáž svítidla EL6</t>
  </si>
  <si>
    <t>Pol__0048</t>
  </si>
  <si>
    <t>Montáž svítidla EL7</t>
  </si>
  <si>
    <t>Pol__0049</t>
  </si>
  <si>
    <t>Pohybové čidlo stropní 180°, 230V, IP20</t>
  </si>
  <si>
    <t>Pol__0050</t>
  </si>
  <si>
    <t>Ventilátor 230V, 200W</t>
  </si>
  <si>
    <t>Pol__0051</t>
  </si>
  <si>
    <t>Ventilátor 230V s doběhem</t>
  </si>
  <si>
    <t>Pol__0052</t>
  </si>
  <si>
    <t>Svorkovnice HOP</t>
  </si>
  <si>
    <t>Pol__0053</t>
  </si>
  <si>
    <t>Jistič B25/3</t>
  </si>
  <si>
    <t>Pol__0054</t>
  </si>
  <si>
    <t>Vodič AlMgSi8mm vč. podpěr</t>
  </si>
  <si>
    <t>Pol__0055</t>
  </si>
  <si>
    <t>Vodič FeZn10mm</t>
  </si>
  <si>
    <t>Pol__0056</t>
  </si>
  <si>
    <t>Páska FeZn30x4mm v zemi</t>
  </si>
  <si>
    <t>Pol__0057</t>
  </si>
  <si>
    <t>Svorka SZ</t>
  </si>
  <si>
    <t>Pol__0058</t>
  </si>
  <si>
    <t>Svorka SS</t>
  </si>
  <si>
    <t>Pol__0059</t>
  </si>
  <si>
    <t>Svorka SRO3</t>
  </si>
  <si>
    <t>Pol__0060</t>
  </si>
  <si>
    <t>Svorka SR02</t>
  </si>
  <si>
    <t>Pol__0061</t>
  </si>
  <si>
    <t>Svorka SK</t>
  </si>
  <si>
    <t>Pol__0062</t>
  </si>
  <si>
    <t>Svorka SO</t>
  </si>
  <si>
    <t>Pol__0063</t>
  </si>
  <si>
    <t>Ochranný úhelník</t>
  </si>
  <si>
    <t>Pol__0064</t>
  </si>
  <si>
    <t>Štítek označovací ŠO</t>
  </si>
  <si>
    <t>Pol__0065</t>
  </si>
  <si>
    <t>Antikorozní ochrana</t>
  </si>
  <si>
    <t>Pol__0066</t>
  </si>
  <si>
    <t>Výstražná červená fólie š. 33cm</t>
  </si>
  <si>
    <t>Pol__0067</t>
  </si>
  <si>
    <t>Prořez (5%-m):</t>
  </si>
  <si>
    <t>Pol__0068</t>
  </si>
  <si>
    <t>Podružný materiál (5%-ks):</t>
  </si>
  <si>
    <t>Pol__0070</t>
  </si>
  <si>
    <t>Svítidlo EL1</t>
  </si>
  <si>
    <t>Pol__0071</t>
  </si>
  <si>
    <t>Svítidlo EL2</t>
  </si>
  <si>
    <t>Pol__0072</t>
  </si>
  <si>
    <t>Svítidlo EL3</t>
  </si>
  <si>
    <t>Pol__0073</t>
  </si>
  <si>
    <t>Svítidlo EL4</t>
  </si>
  <si>
    <t>Pol__0074</t>
  </si>
  <si>
    <t>Svítidlo EL5</t>
  </si>
  <si>
    <t>Pol__0075</t>
  </si>
  <si>
    <t>Svítidlo EL6</t>
  </si>
  <si>
    <t>Pol__0076</t>
  </si>
  <si>
    <t>Svítidlo EL7</t>
  </si>
  <si>
    <t>Pol__0078</t>
  </si>
  <si>
    <t>Skříň ocel.  Z350x670x100mm s dveřmi</t>
  </si>
  <si>
    <t>Pol__0079</t>
  </si>
  <si>
    <t>Jistič B2/1</t>
  </si>
  <si>
    <t>Pol__0080</t>
  </si>
  <si>
    <t>Jistič B16/1</t>
  </si>
  <si>
    <t>Pol__0081</t>
  </si>
  <si>
    <t>Proudový chránič s jističem FI10/003/2</t>
  </si>
  <si>
    <t>Pol__0082</t>
  </si>
  <si>
    <t>Proudový chránič FI25/003/4</t>
  </si>
  <si>
    <t>Pol__0083</t>
  </si>
  <si>
    <t>Spínač 25A, 400V</t>
  </si>
  <si>
    <t>Pol__0084</t>
  </si>
  <si>
    <t>Přepěťová ochrana I. a II. st.</t>
  </si>
  <si>
    <t>Pol__0085</t>
  </si>
  <si>
    <t>Relé 230V, 20A</t>
  </si>
  <si>
    <t>Pol__0086</t>
  </si>
  <si>
    <t>Spínací týdenní hodiny, 230V, 2A</t>
  </si>
  <si>
    <t>Pol__0087</t>
  </si>
  <si>
    <t>Síťový napaječ dom. telefonů</t>
  </si>
  <si>
    <t>Pol__0088</t>
  </si>
  <si>
    <t>Napájecí lišta</t>
  </si>
  <si>
    <t>Pol__0089</t>
  </si>
  <si>
    <t>Nul. lišta</t>
  </si>
  <si>
    <t>Pol__0090</t>
  </si>
  <si>
    <t>Bezp. tabulka</t>
  </si>
  <si>
    <t>Pol__0091</t>
  </si>
  <si>
    <t>Nápis na dveře - počet písmen</t>
  </si>
  <si>
    <t>Pol__0092</t>
  </si>
  <si>
    <t>Obal na schema</t>
  </si>
  <si>
    <t>Pol__0093</t>
  </si>
  <si>
    <t>Dopravné:</t>
  </si>
  <si>
    <t>Pol__0095</t>
  </si>
  <si>
    <t>Domácí telefon-videotelefon-el. vrátný s el. zámkem, 1xdom. telefon, sděl. kabel (síť. napaječ v, rozvaděči)</t>
  </si>
  <si>
    <t>Pol__0097</t>
  </si>
  <si>
    <t>Internet-rozvod sděl. kabelem, ukončení zásuvkami</t>
  </si>
  <si>
    <t>kmpl</t>
  </si>
  <si>
    <t>Pol__0098</t>
  </si>
  <si>
    <t>Vysekání drážek pro vedení, průrazy stěn, kapsy pro krabice, výklenky pro skříně,  vč. úklidu</t>
  </si>
  <si>
    <t>Pol__0100</t>
  </si>
  <si>
    <t>Vytýčení trasy v zast. území</t>
  </si>
  <si>
    <t>km</t>
  </si>
  <si>
    <t>Pol__0101</t>
  </si>
  <si>
    <t>Výkop kabel. rýhy 35x80cm ručně, tř. 3</t>
  </si>
  <si>
    <t>Pol__0102</t>
  </si>
  <si>
    <t>Zához rýhy 35x80cm ručně, tř. 3-4</t>
  </si>
  <si>
    <t>Pol__0103</t>
  </si>
  <si>
    <t>Kabel. pískové lože š. 35cm</t>
  </si>
  <si>
    <t>Pol__0104</t>
  </si>
  <si>
    <t>Pol__0105</t>
  </si>
  <si>
    <t>Odvoz zeminy do vzdálenosti 1km</t>
  </si>
  <si>
    <t>Pol__0106</t>
  </si>
  <si>
    <t>Provizorní úprava terénu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</si>
</sst>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8" fillId="0" borderId="0" xfId="0" applyNumberFormat="1" applyFont="1" applyAlignment="1">
      <alignment wrapText="1"/>
    </xf>
    <xf numFmtId="0" fontId="16" fillId="0" borderId="0"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miVTQGfv6tizDph7Qi6Dir3WvbRdJ7cSbF8IcR1dPrDwDs+nPSLYxK8/JBkovfFN5JJCouaYLjfnbXWki9d0sg==" saltValue="HYe2+1/j5/k+117TQfyEC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2"/>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SUMIF(F61:F108,A16,I61:I108)+SUMIF(F61:F108,"PSU",I61:I108)</f>
        <v>0</v>
      </c>
      <c r="J16" s="85"/>
    </row>
    <row r="17" spans="1:10" ht="23.25" customHeight="1" x14ac:dyDescent="0.2">
      <c r="A17" s="196" t="s">
        <v>25</v>
      </c>
      <c r="B17" s="38" t="s">
        <v>25</v>
      </c>
      <c r="C17" s="62"/>
      <c r="D17" s="63"/>
      <c r="E17" s="83"/>
      <c r="F17" s="84"/>
      <c r="G17" s="83"/>
      <c r="H17" s="84"/>
      <c r="I17" s="83">
        <f>SUMIF(F61:F108,A17,I61:I108)</f>
        <v>0</v>
      </c>
      <c r="J17" s="85"/>
    </row>
    <row r="18" spans="1:10" ht="23.25" customHeight="1" x14ac:dyDescent="0.2">
      <c r="A18" s="196" t="s">
        <v>26</v>
      </c>
      <c r="B18" s="38" t="s">
        <v>26</v>
      </c>
      <c r="C18" s="62"/>
      <c r="D18" s="63"/>
      <c r="E18" s="83"/>
      <c r="F18" s="84"/>
      <c r="G18" s="83"/>
      <c r="H18" s="84"/>
      <c r="I18" s="83">
        <f>SUMIF(F61:F108,A18,I61:I108)</f>
        <v>0</v>
      </c>
      <c r="J18" s="85"/>
    </row>
    <row r="19" spans="1:10" ht="23.25" customHeight="1" x14ac:dyDescent="0.2">
      <c r="A19" s="196" t="s">
        <v>169</v>
      </c>
      <c r="B19" s="38" t="s">
        <v>27</v>
      </c>
      <c r="C19" s="62"/>
      <c r="D19" s="63"/>
      <c r="E19" s="83"/>
      <c r="F19" s="84"/>
      <c r="G19" s="83"/>
      <c r="H19" s="84"/>
      <c r="I19" s="83">
        <f>SUMIF(F61:F108,A19,I61:I108)</f>
        <v>0</v>
      </c>
      <c r="J19" s="85"/>
    </row>
    <row r="20" spans="1:10" ht="23.25" customHeight="1" x14ac:dyDescent="0.2">
      <c r="A20" s="196" t="s">
        <v>170</v>
      </c>
      <c r="B20" s="38" t="s">
        <v>28</v>
      </c>
      <c r="C20" s="62"/>
      <c r="D20" s="63"/>
      <c r="E20" s="83"/>
      <c r="F20" s="84"/>
      <c r="G20" s="83"/>
      <c r="H20" s="84"/>
      <c r="I20" s="83">
        <f>SUMIF(F61:F108,A20,I61:I108)</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IF(A29&gt;50, ROUNDUP(A27, 0), ROUNDDOWN(A27, 0))</f>
        <v>0</v>
      </c>
      <c r="H29" s="173"/>
      <c r="I29" s="173"/>
      <c r="J29" s="174" t="s">
        <v>63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50</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'01 2309_01 Pol'!AE1381+'02 2309_02 Pol'!AE382+'03 2309_03 Pol'!AE218</f>
        <v>0</v>
      </c>
      <c r="G39" s="149">
        <f>'01 2309_01 Pol'!AF1381+'02 2309_02 Pol'!AF382+'03 2309_03 Pol'!AF218</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c r="G40" s="155"/>
      <c r="H40" s="155">
        <f>(F40*SazbaDPH1/100)+(G40*SazbaDPH2/100)</f>
        <v>0</v>
      </c>
      <c r="I40" s="155"/>
      <c r="J40" s="156"/>
    </row>
    <row r="41" spans="1:10" ht="25.5" customHeight="1" x14ac:dyDescent="0.2">
      <c r="A41" s="136">
        <v>2</v>
      </c>
      <c r="B41" s="152" t="s">
        <v>53</v>
      </c>
      <c r="C41" s="153" t="s">
        <v>54</v>
      </c>
      <c r="D41" s="153"/>
      <c r="E41" s="153"/>
      <c r="F41" s="154">
        <f>'01 2309_01 Pol'!AE1381</f>
        <v>0</v>
      </c>
      <c r="G41" s="155">
        <f>'01 2309_01 Pol'!AF1381</f>
        <v>0</v>
      </c>
      <c r="H41" s="155">
        <f>(F41*SazbaDPH1/100)+(G41*SazbaDPH2/100)</f>
        <v>0</v>
      </c>
      <c r="I41" s="155">
        <f>F41+G41+H41</f>
        <v>0</v>
      </c>
      <c r="J41" s="156" t="str">
        <f>IF(CenaCelkemVypocet=0,"",I41/CenaCelkemVypocet*100)</f>
        <v/>
      </c>
    </row>
    <row r="42" spans="1:10" ht="25.5" customHeight="1" x14ac:dyDescent="0.2">
      <c r="A42" s="136">
        <v>3</v>
      </c>
      <c r="B42" s="157" t="s">
        <v>55</v>
      </c>
      <c r="C42" s="147" t="s">
        <v>54</v>
      </c>
      <c r="D42" s="147"/>
      <c r="E42" s="147"/>
      <c r="F42" s="158">
        <f>'01 2309_01 Pol'!AE1381</f>
        <v>0</v>
      </c>
      <c r="G42" s="150">
        <f>'01 2309_01 Pol'!AF1381</f>
        <v>0</v>
      </c>
      <c r="H42" s="150">
        <f>(F42*SazbaDPH1/100)+(G42*SazbaDPH2/100)</f>
        <v>0</v>
      </c>
      <c r="I42" s="150">
        <f>F42+G42+H42</f>
        <v>0</v>
      </c>
      <c r="J42" s="151" t="str">
        <f>IF(CenaCelkemVypocet=0,"",I42/CenaCelkemVypocet*100)</f>
        <v/>
      </c>
    </row>
    <row r="43" spans="1:10" ht="25.5" customHeight="1" x14ac:dyDescent="0.2">
      <c r="A43" s="136">
        <v>2</v>
      </c>
      <c r="B43" s="152" t="s">
        <v>56</v>
      </c>
      <c r="C43" s="153" t="s">
        <v>57</v>
      </c>
      <c r="D43" s="153"/>
      <c r="E43" s="153"/>
      <c r="F43" s="154">
        <f>'02 2309_02 Pol'!AE382</f>
        <v>0</v>
      </c>
      <c r="G43" s="155">
        <f>'02 2309_02 Pol'!AF382</f>
        <v>0</v>
      </c>
      <c r="H43" s="155">
        <f>(F43*SazbaDPH1/100)+(G43*SazbaDPH2/100)</f>
        <v>0</v>
      </c>
      <c r="I43" s="155">
        <f>F43+G43+H43</f>
        <v>0</v>
      </c>
      <c r="J43" s="156" t="str">
        <f>IF(CenaCelkemVypocet=0,"",I43/CenaCelkemVypocet*100)</f>
        <v/>
      </c>
    </row>
    <row r="44" spans="1:10" ht="25.5" customHeight="1" x14ac:dyDescent="0.2">
      <c r="A44" s="136">
        <v>3</v>
      </c>
      <c r="B44" s="157" t="s">
        <v>58</v>
      </c>
      <c r="C44" s="147" t="s">
        <v>57</v>
      </c>
      <c r="D44" s="147"/>
      <c r="E44" s="147"/>
      <c r="F44" s="158">
        <f>'02 2309_02 Pol'!AE382</f>
        <v>0</v>
      </c>
      <c r="G44" s="150">
        <f>'02 2309_02 Pol'!AF382</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'03 2309_03 Pol'!AE218</f>
        <v>0</v>
      </c>
      <c r="G45" s="155">
        <f>'03 2309_03 Pol'!AF218</f>
        <v>0</v>
      </c>
      <c r="H45" s="155">
        <f>(F45*SazbaDPH1/100)+(G45*SazbaDPH2/100)</f>
        <v>0</v>
      </c>
      <c r="I45" s="155">
        <f>F45+G45+H45</f>
        <v>0</v>
      </c>
      <c r="J45" s="156" t="str">
        <f>IF(CenaCelkemVypocet=0,"",I45/CenaCelkemVypocet*100)</f>
        <v/>
      </c>
    </row>
    <row r="46" spans="1:10" ht="25.5" customHeight="1" x14ac:dyDescent="0.2">
      <c r="A46" s="136">
        <v>3</v>
      </c>
      <c r="B46" s="157" t="s">
        <v>61</v>
      </c>
      <c r="C46" s="147" t="s">
        <v>60</v>
      </c>
      <c r="D46" s="147"/>
      <c r="E46" s="147"/>
      <c r="F46" s="158">
        <f>'03 2309_03 Pol'!AE218</f>
        <v>0</v>
      </c>
      <c r="G46" s="150">
        <f>'03 2309_03 Pol'!AF218</f>
        <v>0</v>
      </c>
      <c r="H46" s="150">
        <f>(F46*SazbaDPH1/100)+(G46*SazbaDPH2/100)</f>
        <v>0</v>
      </c>
      <c r="I46" s="150">
        <f>F46+G46+H46</f>
        <v>0</v>
      </c>
      <c r="J46" s="151" t="str">
        <f>IF(CenaCelkemVypocet=0,"",I46/CenaCelkemVypocet*100)</f>
        <v/>
      </c>
    </row>
    <row r="47" spans="1:10" ht="25.5" customHeight="1" x14ac:dyDescent="0.2">
      <c r="A47" s="136"/>
      <c r="B47" s="159" t="s">
        <v>62</v>
      </c>
      <c r="C47" s="160"/>
      <c r="D47" s="160"/>
      <c r="E47" s="161"/>
      <c r="F47" s="162">
        <f>SUMIF(A39:A46,"=1",F39:F46)</f>
        <v>0</v>
      </c>
      <c r="G47" s="163">
        <f>SUMIF(A39:A46,"=1",G39:G46)</f>
        <v>0</v>
      </c>
      <c r="H47" s="163">
        <f>SUMIF(A39:A46,"=1",H39:H46)</f>
        <v>0</v>
      </c>
      <c r="I47" s="163">
        <f>SUMIF(A39:A46,"=1",I39:I46)</f>
        <v>0</v>
      </c>
      <c r="J47" s="164">
        <f>SUMIF(A39:A46,"=1",J39:J46)</f>
        <v>0</v>
      </c>
    </row>
    <row r="49" spans="1:10" x14ac:dyDescent="0.2">
      <c r="A49" t="s">
        <v>64</v>
      </c>
      <c r="B49" t="s">
        <v>65</v>
      </c>
    </row>
    <row r="50" spans="1:10" x14ac:dyDescent="0.2">
      <c r="A50" t="s">
        <v>66</v>
      </c>
      <c r="B50" t="s">
        <v>67</v>
      </c>
    </row>
    <row r="51" spans="1:10" x14ac:dyDescent="0.2">
      <c r="A51" t="s">
        <v>68</v>
      </c>
      <c r="B51" t="s">
        <v>69</v>
      </c>
    </row>
    <row r="52" spans="1:10" x14ac:dyDescent="0.2">
      <c r="A52" t="s">
        <v>66</v>
      </c>
      <c r="B52" t="s">
        <v>70</v>
      </c>
    </row>
    <row r="53" spans="1:10" x14ac:dyDescent="0.2">
      <c r="A53" t="s">
        <v>68</v>
      </c>
      <c r="B53" t="s">
        <v>71</v>
      </c>
    </row>
    <row r="54" spans="1:10" x14ac:dyDescent="0.2">
      <c r="A54" t="s">
        <v>66</v>
      </c>
      <c r="B54" t="s">
        <v>72</v>
      </c>
    </row>
    <row r="55" spans="1:10" x14ac:dyDescent="0.2">
      <c r="A55" t="s">
        <v>68</v>
      </c>
      <c r="B55" t="s">
        <v>73</v>
      </c>
    </row>
    <row r="58" spans="1:10" ht="15.75" x14ac:dyDescent="0.25">
      <c r="B58" s="175" t="s">
        <v>74</v>
      </c>
    </row>
    <row r="60" spans="1:10" ht="25.5" customHeight="1" x14ac:dyDescent="0.2">
      <c r="A60" s="177"/>
      <c r="B60" s="180" t="s">
        <v>17</v>
      </c>
      <c r="C60" s="180" t="s">
        <v>5</v>
      </c>
      <c r="D60" s="181"/>
      <c r="E60" s="181"/>
      <c r="F60" s="182" t="s">
        <v>75</v>
      </c>
      <c r="G60" s="182"/>
      <c r="H60" s="182"/>
      <c r="I60" s="182" t="s">
        <v>29</v>
      </c>
      <c r="J60" s="182" t="s">
        <v>0</v>
      </c>
    </row>
    <row r="61" spans="1:10" ht="36.75" customHeight="1" x14ac:dyDescent="0.2">
      <c r="A61" s="178"/>
      <c r="B61" s="183" t="s">
        <v>76</v>
      </c>
      <c r="C61" s="184" t="s">
        <v>77</v>
      </c>
      <c r="D61" s="185"/>
      <c r="E61" s="185"/>
      <c r="F61" s="192" t="s">
        <v>24</v>
      </c>
      <c r="G61" s="193"/>
      <c r="H61" s="193"/>
      <c r="I61" s="193">
        <f>'02 2309_02 Pol'!G8</f>
        <v>0</v>
      </c>
      <c r="J61" s="189" t="str">
        <f>IF(I109=0,"",I61/I109*100)</f>
        <v/>
      </c>
    </row>
    <row r="62" spans="1:10" ht="36.75" customHeight="1" x14ac:dyDescent="0.2">
      <c r="A62" s="178"/>
      <c r="B62" s="183" t="s">
        <v>78</v>
      </c>
      <c r="C62" s="184" t="s">
        <v>79</v>
      </c>
      <c r="D62" s="185"/>
      <c r="E62" s="185"/>
      <c r="F62" s="192" t="s">
        <v>24</v>
      </c>
      <c r="G62" s="193"/>
      <c r="H62" s="193"/>
      <c r="I62" s="193">
        <f>'01 2309_01 Pol'!G8+'02 2309_02 Pol'!G11</f>
        <v>0</v>
      </c>
      <c r="J62" s="189" t="str">
        <f>IF(I109=0,"",I62/I109*100)</f>
        <v/>
      </c>
    </row>
    <row r="63" spans="1:10" ht="36.75" customHeight="1" x14ac:dyDescent="0.2">
      <c r="A63" s="178"/>
      <c r="B63" s="183" t="s">
        <v>80</v>
      </c>
      <c r="C63" s="184" t="s">
        <v>81</v>
      </c>
      <c r="D63" s="185"/>
      <c r="E63" s="185"/>
      <c r="F63" s="192" t="s">
        <v>24</v>
      </c>
      <c r="G63" s="193"/>
      <c r="H63" s="193"/>
      <c r="I63" s="193">
        <f>'01 2309_01 Pol'!G88</f>
        <v>0</v>
      </c>
      <c r="J63" s="189" t="str">
        <f>IF(I109=0,"",I63/I109*100)</f>
        <v/>
      </c>
    </row>
    <row r="64" spans="1:10" ht="36.75" customHeight="1" x14ac:dyDescent="0.2">
      <c r="A64" s="178"/>
      <c r="B64" s="183" t="s">
        <v>82</v>
      </c>
      <c r="C64" s="184" t="s">
        <v>83</v>
      </c>
      <c r="D64" s="185"/>
      <c r="E64" s="185"/>
      <c r="F64" s="192" t="s">
        <v>24</v>
      </c>
      <c r="G64" s="193"/>
      <c r="H64" s="193"/>
      <c r="I64" s="193">
        <f>'01 2309_01 Pol'!G115+'02 2309_02 Pol'!G31</f>
        <v>0</v>
      </c>
      <c r="J64" s="189" t="str">
        <f>IF(I109=0,"",I64/I109*100)</f>
        <v/>
      </c>
    </row>
    <row r="65" spans="1:10" ht="36.75" customHeight="1" x14ac:dyDescent="0.2">
      <c r="A65" s="178"/>
      <c r="B65" s="183" t="s">
        <v>84</v>
      </c>
      <c r="C65" s="184" t="s">
        <v>85</v>
      </c>
      <c r="D65" s="185"/>
      <c r="E65" s="185"/>
      <c r="F65" s="192" t="s">
        <v>24</v>
      </c>
      <c r="G65" s="193"/>
      <c r="H65" s="193"/>
      <c r="I65" s="193">
        <f>'01 2309_01 Pol'!G229</f>
        <v>0</v>
      </c>
      <c r="J65" s="189" t="str">
        <f>IF(I109=0,"",I65/I109*100)</f>
        <v/>
      </c>
    </row>
    <row r="66" spans="1:10" ht="36.75" customHeight="1" x14ac:dyDescent="0.2">
      <c r="A66" s="178"/>
      <c r="B66" s="183" t="s">
        <v>86</v>
      </c>
      <c r="C66" s="184" t="s">
        <v>87</v>
      </c>
      <c r="D66" s="185"/>
      <c r="E66" s="185"/>
      <c r="F66" s="192" t="s">
        <v>24</v>
      </c>
      <c r="G66" s="193"/>
      <c r="H66" s="193"/>
      <c r="I66" s="193">
        <f>'01 2309_01 Pol'!G298</f>
        <v>0</v>
      </c>
      <c r="J66" s="189" t="str">
        <f>IF(I109=0,"",I66/I109*100)</f>
        <v/>
      </c>
    </row>
    <row r="67" spans="1:10" ht="36.75" customHeight="1" x14ac:dyDescent="0.2">
      <c r="A67" s="178"/>
      <c r="B67" s="183" t="s">
        <v>88</v>
      </c>
      <c r="C67" s="184" t="s">
        <v>89</v>
      </c>
      <c r="D67" s="185"/>
      <c r="E67" s="185"/>
      <c r="F67" s="192" t="s">
        <v>24</v>
      </c>
      <c r="G67" s="193"/>
      <c r="H67" s="193"/>
      <c r="I67" s="193">
        <f>'01 2309_01 Pol'!G319</f>
        <v>0</v>
      </c>
      <c r="J67" s="189" t="str">
        <f>IF(I109=0,"",I67/I109*100)</f>
        <v/>
      </c>
    </row>
    <row r="68" spans="1:10" ht="36.75" customHeight="1" x14ac:dyDescent="0.2">
      <c r="A68" s="178"/>
      <c r="B68" s="183" t="s">
        <v>90</v>
      </c>
      <c r="C68" s="184" t="s">
        <v>91</v>
      </c>
      <c r="D68" s="185"/>
      <c r="E68" s="185"/>
      <c r="F68" s="192" t="s">
        <v>24</v>
      </c>
      <c r="G68" s="193"/>
      <c r="H68" s="193"/>
      <c r="I68" s="193">
        <f>'01 2309_01 Pol'!G324+'02 2309_02 Pol'!G34</f>
        <v>0</v>
      </c>
      <c r="J68" s="189" t="str">
        <f>IF(I109=0,"",I68/I109*100)</f>
        <v/>
      </c>
    </row>
    <row r="69" spans="1:10" ht="36.75" customHeight="1" x14ac:dyDescent="0.2">
      <c r="A69" s="178"/>
      <c r="B69" s="183" t="s">
        <v>92</v>
      </c>
      <c r="C69" s="184" t="s">
        <v>93</v>
      </c>
      <c r="D69" s="185"/>
      <c r="E69" s="185"/>
      <c r="F69" s="192" t="s">
        <v>24</v>
      </c>
      <c r="G69" s="193"/>
      <c r="H69" s="193"/>
      <c r="I69" s="193">
        <f>'01 2309_01 Pol'!G393</f>
        <v>0</v>
      </c>
      <c r="J69" s="189" t="str">
        <f>IF(I109=0,"",I69/I109*100)</f>
        <v/>
      </c>
    </row>
    <row r="70" spans="1:10" ht="36.75" customHeight="1" x14ac:dyDescent="0.2">
      <c r="A70" s="178"/>
      <c r="B70" s="183" t="s">
        <v>94</v>
      </c>
      <c r="C70" s="184" t="s">
        <v>95</v>
      </c>
      <c r="D70" s="185"/>
      <c r="E70" s="185"/>
      <c r="F70" s="192" t="s">
        <v>24</v>
      </c>
      <c r="G70" s="193"/>
      <c r="H70" s="193"/>
      <c r="I70" s="193">
        <f>'01 2309_01 Pol'!G456</f>
        <v>0</v>
      </c>
      <c r="J70" s="189" t="str">
        <f>IF(I109=0,"",I70/I109*100)</f>
        <v/>
      </c>
    </row>
    <row r="71" spans="1:10" ht="36.75" customHeight="1" x14ac:dyDescent="0.2">
      <c r="A71" s="178"/>
      <c r="B71" s="183" t="s">
        <v>96</v>
      </c>
      <c r="C71" s="184" t="s">
        <v>97</v>
      </c>
      <c r="D71" s="185"/>
      <c r="E71" s="185"/>
      <c r="F71" s="192" t="s">
        <v>24</v>
      </c>
      <c r="G71" s="193"/>
      <c r="H71" s="193"/>
      <c r="I71" s="193">
        <f>'01 2309_01 Pol'!G508</f>
        <v>0</v>
      </c>
      <c r="J71" s="189" t="str">
        <f>IF(I109=0,"",I71/I109*100)</f>
        <v/>
      </c>
    </row>
    <row r="72" spans="1:10" ht="36.75" customHeight="1" x14ac:dyDescent="0.2">
      <c r="A72" s="178"/>
      <c r="B72" s="183" t="s">
        <v>98</v>
      </c>
      <c r="C72" s="184" t="s">
        <v>99</v>
      </c>
      <c r="D72" s="185"/>
      <c r="E72" s="185"/>
      <c r="F72" s="192" t="s">
        <v>24</v>
      </c>
      <c r="G72" s="193"/>
      <c r="H72" s="193"/>
      <c r="I72" s="193">
        <f>'01 2309_01 Pol'!G514+'02 2309_02 Pol'!G39</f>
        <v>0</v>
      </c>
      <c r="J72" s="189" t="str">
        <f>IF(I109=0,"",I72/I109*100)</f>
        <v/>
      </c>
    </row>
    <row r="73" spans="1:10" ht="36.75" customHeight="1" x14ac:dyDescent="0.2">
      <c r="A73" s="178"/>
      <c r="B73" s="183" t="s">
        <v>100</v>
      </c>
      <c r="C73" s="184" t="s">
        <v>101</v>
      </c>
      <c r="D73" s="185"/>
      <c r="E73" s="185"/>
      <c r="F73" s="192" t="s">
        <v>24</v>
      </c>
      <c r="G73" s="193"/>
      <c r="H73" s="193"/>
      <c r="I73" s="193">
        <f>'01 2309_01 Pol'!G527</f>
        <v>0</v>
      </c>
      <c r="J73" s="189" t="str">
        <f>IF(I109=0,"",I73/I109*100)</f>
        <v/>
      </c>
    </row>
    <row r="74" spans="1:10" ht="36.75" customHeight="1" x14ac:dyDescent="0.2">
      <c r="A74" s="178"/>
      <c r="B74" s="183" t="s">
        <v>102</v>
      </c>
      <c r="C74" s="184" t="s">
        <v>103</v>
      </c>
      <c r="D74" s="185"/>
      <c r="E74" s="185"/>
      <c r="F74" s="192" t="s">
        <v>24</v>
      </c>
      <c r="G74" s="193"/>
      <c r="H74" s="193"/>
      <c r="I74" s="193">
        <f>'01 2309_01 Pol'!G532</f>
        <v>0</v>
      </c>
      <c r="J74" s="189" t="str">
        <f>IF(I109=0,"",I74/I109*100)</f>
        <v/>
      </c>
    </row>
    <row r="75" spans="1:10" ht="36.75" customHeight="1" x14ac:dyDescent="0.2">
      <c r="A75" s="178"/>
      <c r="B75" s="183" t="s">
        <v>104</v>
      </c>
      <c r="C75" s="184" t="s">
        <v>105</v>
      </c>
      <c r="D75" s="185"/>
      <c r="E75" s="185"/>
      <c r="F75" s="192" t="s">
        <v>24</v>
      </c>
      <c r="G75" s="193"/>
      <c r="H75" s="193"/>
      <c r="I75" s="193">
        <f>'01 2309_01 Pol'!G551+'02 2309_02 Pol'!G45</f>
        <v>0</v>
      </c>
      <c r="J75" s="189" t="str">
        <f>IF(I109=0,"",I75/I109*100)</f>
        <v/>
      </c>
    </row>
    <row r="76" spans="1:10" ht="36.75" customHeight="1" x14ac:dyDescent="0.2">
      <c r="A76" s="178"/>
      <c r="B76" s="183" t="s">
        <v>106</v>
      </c>
      <c r="C76" s="184" t="s">
        <v>107</v>
      </c>
      <c r="D76" s="185"/>
      <c r="E76" s="185"/>
      <c r="F76" s="192" t="s">
        <v>24</v>
      </c>
      <c r="G76" s="193"/>
      <c r="H76" s="193"/>
      <c r="I76" s="193">
        <f>'01 2309_01 Pol'!G561</f>
        <v>0</v>
      </c>
      <c r="J76" s="189" t="str">
        <f>IF(I109=0,"",I76/I109*100)</f>
        <v/>
      </c>
    </row>
    <row r="77" spans="1:10" ht="36.75" customHeight="1" x14ac:dyDescent="0.2">
      <c r="A77" s="178"/>
      <c r="B77" s="183" t="s">
        <v>108</v>
      </c>
      <c r="C77" s="184" t="s">
        <v>109</v>
      </c>
      <c r="D77" s="185"/>
      <c r="E77" s="185"/>
      <c r="F77" s="192" t="s">
        <v>24</v>
      </c>
      <c r="G77" s="193"/>
      <c r="H77" s="193"/>
      <c r="I77" s="193">
        <f>'01 2309_01 Pol'!G566+'02 2309_02 Pol'!G52+'03 2309_03 Pol'!G199</f>
        <v>0</v>
      </c>
      <c r="J77" s="189" t="str">
        <f>IF(I109=0,"",I77/I109*100)</f>
        <v/>
      </c>
    </row>
    <row r="78" spans="1:10" ht="36.75" customHeight="1" x14ac:dyDescent="0.2">
      <c r="A78" s="178"/>
      <c r="B78" s="183" t="s">
        <v>110</v>
      </c>
      <c r="C78" s="184" t="s">
        <v>111</v>
      </c>
      <c r="D78" s="185"/>
      <c r="E78" s="185"/>
      <c r="F78" s="192" t="s">
        <v>24</v>
      </c>
      <c r="G78" s="193"/>
      <c r="H78" s="193"/>
      <c r="I78" s="193">
        <f>'01 2309_01 Pol'!G666+'02 2309_02 Pol'!G62</f>
        <v>0</v>
      </c>
      <c r="J78" s="189" t="str">
        <f>IF(I109=0,"",I78/I109*100)</f>
        <v/>
      </c>
    </row>
    <row r="79" spans="1:10" ht="36.75" customHeight="1" x14ac:dyDescent="0.2">
      <c r="A79" s="178"/>
      <c r="B79" s="183" t="s">
        <v>112</v>
      </c>
      <c r="C79" s="184" t="s">
        <v>113</v>
      </c>
      <c r="D79" s="185"/>
      <c r="E79" s="185"/>
      <c r="F79" s="192" t="s">
        <v>25</v>
      </c>
      <c r="G79" s="193"/>
      <c r="H79" s="193"/>
      <c r="I79" s="193">
        <f>'01 2309_01 Pol'!G670</f>
        <v>0</v>
      </c>
      <c r="J79" s="189" t="str">
        <f>IF(I109=0,"",I79/I109*100)</f>
        <v/>
      </c>
    </row>
    <row r="80" spans="1:10" ht="36.75" customHeight="1" x14ac:dyDescent="0.2">
      <c r="A80" s="178"/>
      <c r="B80" s="183" t="s">
        <v>114</v>
      </c>
      <c r="C80" s="184" t="s">
        <v>115</v>
      </c>
      <c r="D80" s="185"/>
      <c r="E80" s="185"/>
      <c r="F80" s="192" t="s">
        <v>25</v>
      </c>
      <c r="G80" s="193"/>
      <c r="H80" s="193"/>
      <c r="I80" s="193">
        <f>'01 2309_01 Pol'!G714</f>
        <v>0</v>
      </c>
      <c r="J80" s="189" t="str">
        <f>IF(I109=0,"",I80/I109*100)</f>
        <v/>
      </c>
    </row>
    <row r="81" spans="1:10" ht="36.75" customHeight="1" x14ac:dyDescent="0.2">
      <c r="A81" s="178"/>
      <c r="B81" s="183" t="s">
        <v>116</v>
      </c>
      <c r="C81" s="184" t="s">
        <v>117</v>
      </c>
      <c r="D81" s="185"/>
      <c r="E81" s="185"/>
      <c r="F81" s="192" t="s">
        <v>25</v>
      </c>
      <c r="G81" s="193"/>
      <c r="H81" s="193"/>
      <c r="I81" s="193">
        <f>'01 2309_01 Pol'!G759</f>
        <v>0</v>
      </c>
      <c r="J81" s="189" t="str">
        <f>IF(I109=0,"",I81/I109*100)</f>
        <v/>
      </c>
    </row>
    <row r="82" spans="1:10" ht="36.75" customHeight="1" x14ac:dyDescent="0.2">
      <c r="A82" s="178"/>
      <c r="B82" s="183" t="s">
        <v>118</v>
      </c>
      <c r="C82" s="184" t="s">
        <v>119</v>
      </c>
      <c r="D82" s="185"/>
      <c r="E82" s="185"/>
      <c r="F82" s="192" t="s">
        <v>25</v>
      </c>
      <c r="G82" s="193"/>
      <c r="H82" s="193"/>
      <c r="I82" s="193">
        <f>'01 2309_01 Pol'!G820</f>
        <v>0</v>
      </c>
      <c r="J82" s="189" t="str">
        <f>IF(I109=0,"",I82/I109*100)</f>
        <v/>
      </c>
    </row>
    <row r="83" spans="1:10" ht="36.75" customHeight="1" x14ac:dyDescent="0.2">
      <c r="A83" s="178"/>
      <c r="B83" s="183" t="s">
        <v>120</v>
      </c>
      <c r="C83" s="184" t="s">
        <v>121</v>
      </c>
      <c r="D83" s="185"/>
      <c r="E83" s="185"/>
      <c r="F83" s="192" t="s">
        <v>25</v>
      </c>
      <c r="G83" s="193"/>
      <c r="H83" s="193"/>
      <c r="I83" s="193">
        <f>'01 2309_01 Pol'!G876+'02 2309_02 Pol'!G66</f>
        <v>0</v>
      </c>
      <c r="J83" s="189" t="str">
        <f>IF(I109=0,"",I83/I109*100)</f>
        <v/>
      </c>
    </row>
    <row r="84" spans="1:10" ht="36.75" customHeight="1" x14ac:dyDescent="0.2">
      <c r="A84" s="178"/>
      <c r="B84" s="183" t="s">
        <v>122</v>
      </c>
      <c r="C84" s="184" t="s">
        <v>123</v>
      </c>
      <c r="D84" s="185"/>
      <c r="E84" s="185"/>
      <c r="F84" s="192" t="s">
        <v>25</v>
      </c>
      <c r="G84" s="193"/>
      <c r="H84" s="193"/>
      <c r="I84" s="193">
        <f>'02 2309_02 Pol'!G71</f>
        <v>0</v>
      </c>
      <c r="J84" s="189" t="str">
        <f>IF(I109=0,"",I84/I109*100)</f>
        <v/>
      </c>
    </row>
    <row r="85" spans="1:10" ht="36.75" customHeight="1" x14ac:dyDescent="0.2">
      <c r="A85" s="178"/>
      <c r="B85" s="183" t="s">
        <v>124</v>
      </c>
      <c r="C85" s="184" t="s">
        <v>125</v>
      </c>
      <c r="D85" s="185"/>
      <c r="E85" s="185"/>
      <c r="F85" s="192" t="s">
        <v>25</v>
      </c>
      <c r="G85" s="193"/>
      <c r="H85" s="193"/>
      <c r="I85" s="193">
        <f>'01 2309_01 Pol'!G950</f>
        <v>0</v>
      </c>
      <c r="J85" s="189" t="str">
        <f>IF(I109=0,"",I85/I109*100)</f>
        <v/>
      </c>
    </row>
    <row r="86" spans="1:10" ht="36.75" customHeight="1" x14ac:dyDescent="0.2">
      <c r="A86" s="178"/>
      <c r="B86" s="183" t="s">
        <v>126</v>
      </c>
      <c r="C86" s="184" t="s">
        <v>127</v>
      </c>
      <c r="D86" s="185"/>
      <c r="E86" s="185"/>
      <c r="F86" s="192" t="s">
        <v>25</v>
      </c>
      <c r="G86" s="193"/>
      <c r="H86" s="193"/>
      <c r="I86" s="193">
        <f>'01 2309_01 Pol'!G1069</f>
        <v>0</v>
      </c>
      <c r="J86" s="189" t="str">
        <f>IF(I109=0,"",I86/I109*100)</f>
        <v/>
      </c>
    </row>
    <row r="87" spans="1:10" ht="36.75" customHeight="1" x14ac:dyDescent="0.2">
      <c r="A87" s="178"/>
      <c r="B87" s="183" t="s">
        <v>128</v>
      </c>
      <c r="C87" s="184" t="s">
        <v>129</v>
      </c>
      <c r="D87" s="185"/>
      <c r="E87" s="185"/>
      <c r="F87" s="192" t="s">
        <v>25</v>
      </c>
      <c r="G87" s="193"/>
      <c r="H87" s="193"/>
      <c r="I87" s="193">
        <f>'01 2309_01 Pol'!G1077</f>
        <v>0</v>
      </c>
      <c r="J87" s="189" t="str">
        <f>IF(I109=0,"",I87/I109*100)</f>
        <v/>
      </c>
    </row>
    <row r="88" spans="1:10" ht="36.75" customHeight="1" x14ac:dyDescent="0.2">
      <c r="A88" s="178"/>
      <c r="B88" s="183" t="s">
        <v>130</v>
      </c>
      <c r="C88" s="184" t="s">
        <v>131</v>
      </c>
      <c r="D88" s="185"/>
      <c r="E88" s="185"/>
      <c r="F88" s="192" t="s">
        <v>25</v>
      </c>
      <c r="G88" s="193"/>
      <c r="H88" s="193"/>
      <c r="I88" s="193">
        <f>'02 2309_02 Pol'!G178</f>
        <v>0</v>
      </c>
      <c r="J88" s="189" t="str">
        <f>IF(I109=0,"",I88/I109*100)</f>
        <v/>
      </c>
    </row>
    <row r="89" spans="1:10" ht="36.75" customHeight="1" x14ac:dyDescent="0.2">
      <c r="A89" s="178"/>
      <c r="B89" s="183" t="s">
        <v>132</v>
      </c>
      <c r="C89" s="184" t="s">
        <v>133</v>
      </c>
      <c r="D89" s="185"/>
      <c r="E89" s="185"/>
      <c r="F89" s="192" t="s">
        <v>25</v>
      </c>
      <c r="G89" s="193"/>
      <c r="H89" s="193"/>
      <c r="I89" s="193">
        <f>'02 2309_02 Pol'!G184</f>
        <v>0</v>
      </c>
      <c r="J89" s="189" t="str">
        <f>IF(I109=0,"",I89/I109*100)</f>
        <v/>
      </c>
    </row>
    <row r="90" spans="1:10" ht="36.75" customHeight="1" x14ac:dyDescent="0.2">
      <c r="A90" s="178"/>
      <c r="B90" s="183" t="s">
        <v>134</v>
      </c>
      <c r="C90" s="184" t="s">
        <v>135</v>
      </c>
      <c r="D90" s="185"/>
      <c r="E90" s="185"/>
      <c r="F90" s="192" t="s">
        <v>25</v>
      </c>
      <c r="G90" s="193"/>
      <c r="H90" s="193"/>
      <c r="I90" s="193">
        <f>'02 2309_02 Pol'!G245</f>
        <v>0</v>
      </c>
      <c r="J90" s="189" t="str">
        <f>IF(I109=0,"",I90/I109*100)</f>
        <v/>
      </c>
    </row>
    <row r="91" spans="1:10" ht="36.75" customHeight="1" x14ac:dyDescent="0.2">
      <c r="A91" s="178"/>
      <c r="B91" s="183" t="s">
        <v>136</v>
      </c>
      <c r="C91" s="184" t="s">
        <v>137</v>
      </c>
      <c r="D91" s="185"/>
      <c r="E91" s="185"/>
      <c r="F91" s="192" t="s">
        <v>25</v>
      </c>
      <c r="G91" s="193"/>
      <c r="H91" s="193"/>
      <c r="I91" s="193">
        <f>'02 2309_02 Pol'!G283</f>
        <v>0</v>
      </c>
      <c r="J91" s="189" t="str">
        <f>IF(I109=0,"",I91/I109*100)</f>
        <v/>
      </c>
    </row>
    <row r="92" spans="1:10" ht="36.75" customHeight="1" x14ac:dyDescent="0.2">
      <c r="A92" s="178"/>
      <c r="B92" s="183" t="s">
        <v>138</v>
      </c>
      <c r="C92" s="184" t="s">
        <v>139</v>
      </c>
      <c r="D92" s="185"/>
      <c r="E92" s="185"/>
      <c r="F92" s="192" t="s">
        <v>25</v>
      </c>
      <c r="G92" s="193"/>
      <c r="H92" s="193"/>
      <c r="I92" s="193">
        <f>'01 2309_01 Pol'!G1099</f>
        <v>0</v>
      </c>
      <c r="J92" s="189" t="str">
        <f>IF(I109=0,"",I92/I109*100)</f>
        <v/>
      </c>
    </row>
    <row r="93" spans="1:10" ht="36.75" customHeight="1" x14ac:dyDescent="0.2">
      <c r="A93" s="178"/>
      <c r="B93" s="183" t="s">
        <v>140</v>
      </c>
      <c r="C93" s="184" t="s">
        <v>141</v>
      </c>
      <c r="D93" s="185"/>
      <c r="E93" s="185"/>
      <c r="F93" s="192" t="s">
        <v>25</v>
      </c>
      <c r="G93" s="193"/>
      <c r="H93" s="193"/>
      <c r="I93" s="193">
        <f>'01 2309_01 Pol'!G1121</f>
        <v>0</v>
      </c>
      <c r="J93" s="189" t="str">
        <f>IF(I109=0,"",I93/I109*100)</f>
        <v/>
      </c>
    </row>
    <row r="94" spans="1:10" ht="36.75" customHeight="1" x14ac:dyDescent="0.2">
      <c r="A94" s="178"/>
      <c r="B94" s="183" t="s">
        <v>142</v>
      </c>
      <c r="C94" s="184" t="s">
        <v>143</v>
      </c>
      <c r="D94" s="185"/>
      <c r="E94" s="185"/>
      <c r="F94" s="192" t="s">
        <v>25</v>
      </c>
      <c r="G94" s="193"/>
      <c r="H94" s="193"/>
      <c r="I94" s="193">
        <f>'01 2309_01 Pol'!G1136</f>
        <v>0</v>
      </c>
      <c r="J94" s="189" t="str">
        <f>IF(I109=0,"",I94/I109*100)</f>
        <v/>
      </c>
    </row>
    <row r="95" spans="1:10" ht="36.75" customHeight="1" x14ac:dyDescent="0.2">
      <c r="A95" s="178"/>
      <c r="B95" s="183" t="s">
        <v>144</v>
      </c>
      <c r="C95" s="184" t="s">
        <v>145</v>
      </c>
      <c r="D95" s="185"/>
      <c r="E95" s="185"/>
      <c r="F95" s="192" t="s">
        <v>25</v>
      </c>
      <c r="G95" s="193"/>
      <c r="H95" s="193"/>
      <c r="I95" s="193">
        <f>'01 2309_01 Pol'!G1242</f>
        <v>0</v>
      </c>
      <c r="J95" s="189" t="str">
        <f>IF(I109=0,"",I95/I109*100)</f>
        <v/>
      </c>
    </row>
    <row r="96" spans="1:10" ht="36.75" customHeight="1" x14ac:dyDescent="0.2">
      <c r="A96" s="178"/>
      <c r="B96" s="183" t="s">
        <v>146</v>
      </c>
      <c r="C96" s="184" t="s">
        <v>147</v>
      </c>
      <c r="D96" s="185"/>
      <c r="E96" s="185"/>
      <c r="F96" s="192" t="s">
        <v>25</v>
      </c>
      <c r="G96" s="193"/>
      <c r="H96" s="193"/>
      <c r="I96" s="193">
        <f>'01 2309_01 Pol'!G1286</f>
        <v>0</v>
      </c>
      <c r="J96" s="189" t="str">
        <f>IF(I109=0,"",I96/I109*100)</f>
        <v/>
      </c>
    </row>
    <row r="97" spans="1:10" ht="36.75" customHeight="1" x14ac:dyDescent="0.2">
      <c r="A97" s="178"/>
      <c r="B97" s="183" t="s">
        <v>148</v>
      </c>
      <c r="C97" s="184" t="s">
        <v>149</v>
      </c>
      <c r="D97" s="185"/>
      <c r="E97" s="185"/>
      <c r="F97" s="192" t="s">
        <v>25</v>
      </c>
      <c r="G97" s="193"/>
      <c r="H97" s="193"/>
      <c r="I97" s="193">
        <f>'01 2309_01 Pol'!G1305</f>
        <v>0</v>
      </c>
      <c r="J97" s="189" t="str">
        <f>IF(I109=0,"",I97/I109*100)</f>
        <v/>
      </c>
    </row>
    <row r="98" spans="1:10" ht="36.75" customHeight="1" x14ac:dyDescent="0.2">
      <c r="A98" s="178"/>
      <c r="B98" s="183" t="s">
        <v>150</v>
      </c>
      <c r="C98" s="184" t="s">
        <v>151</v>
      </c>
      <c r="D98" s="185"/>
      <c r="E98" s="185"/>
      <c r="F98" s="192" t="s">
        <v>25</v>
      </c>
      <c r="G98" s="193"/>
      <c r="H98" s="193"/>
      <c r="I98" s="193">
        <f>'01 2309_01 Pol'!G1310</f>
        <v>0</v>
      </c>
      <c r="J98" s="189" t="str">
        <f>IF(I109=0,"",I98/I109*100)</f>
        <v/>
      </c>
    </row>
    <row r="99" spans="1:10" ht="36.75" customHeight="1" x14ac:dyDescent="0.2">
      <c r="A99" s="178"/>
      <c r="B99" s="183" t="s">
        <v>152</v>
      </c>
      <c r="C99" s="184" t="s">
        <v>153</v>
      </c>
      <c r="D99" s="185"/>
      <c r="E99" s="185"/>
      <c r="F99" s="192" t="s">
        <v>25</v>
      </c>
      <c r="G99" s="193"/>
      <c r="H99" s="193"/>
      <c r="I99" s="193">
        <f>'01 2309_01 Pol'!G1345+'02 2309_02 Pol'!G341</f>
        <v>0</v>
      </c>
      <c r="J99" s="189" t="str">
        <f>IF(I109=0,"",I99/I109*100)</f>
        <v/>
      </c>
    </row>
    <row r="100" spans="1:10" ht="36.75" customHeight="1" x14ac:dyDescent="0.2">
      <c r="A100" s="178"/>
      <c r="B100" s="183" t="s">
        <v>154</v>
      </c>
      <c r="C100" s="184" t="s">
        <v>155</v>
      </c>
      <c r="D100" s="185"/>
      <c r="E100" s="185"/>
      <c r="F100" s="192" t="s">
        <v>25</v>
      </c>
      <c r="G100" s="193"/>
      <c r="H100" s="193"/>
      <c r="I100" s="193">
        <f>'01 2309_01 Pol'!G1356</f>
        <v>0</v>
      </c>
      <c r="J100" s="189" t="str">
        <f>IF(I109=0,"",I100/I109*100)</f>
        <v/>
      </c>
    </row>
    <row r="101" spans="1:10" ht="36.75" customHeight="1" x14ac:dyDescent="0.2">
      <c r="A101" s="178"/>
      <c r="B101" s="183" t="s">
        <v>156</v>
      </c>
      <c r="C101" s="184" t="s">
        <v>157</v>
      </c>
      <c r="D101" s="185"/>
      <c r="E101" s="185"/>
      <c r="F101" s="192" t="s">
        <v>26</v>
      </c>
      <c r="G101" s="193"/>
      <c r="H101" s="193"/>
      <c r="I101" s="193">
        <f>'03 2309_03 Pol'!G13+'03 2309_03 Pol'!G19</f>
        <v>0</v>
      </c>
      <c r="J101" s="189" t="str">
        <f>IF(I109=0,"",I101/I109*100)</f>
        <v/>
      </c>
    </row>
    <row r="102" spans="1:10" ht="36.75" customHeight="1" x14ac:dyDescent="0.2">
      <c r="A102" s="178"/>
      <c r="B102" s="183" t="s">
        <v>158</v>
      </c>
      <c r="C102" s="184" t="s">
        <v>159</v>
      </c>
      <c r="D102" s="185"/>
      <c r="E102" s="185"/>
      <c r="F102" s="192" t="s">
        <v>26</v>
      </c>
      <c r="G102" s="193"/>
      <c r="H102" s="193"/>
      <c r="I102" s="193">
        <f>'03 2309_03 Pol'!G146</f>
        <v>0</v>
      </c>
      <c r="J102" s="189" t="str">
        <f>IF(I109=0,"",I102/I109*100)</f>
        <v/>
      </c>
    </row>
    <row r="103" spans="1:10" ht="36.75" customHeight="1" x14ac:dyDescent="0.2">
      <c r="A103" s="178"/>
      <c r="B103" s="183" t="s">
        <v>160</v>
      </c>
      <c r="C103" s="184" t="s">
        <v>161</v>
      </c>
      <c r="D103" s="185"/>
      <c r="E103" s="185"/>
      <c r="F103" s="192" t="s">
        <v>26</v>
      </c>
      <c r="G103" s="193"/>
      <c r="H103" s="193"/>
      <c r="I103" s="193">
        <f>'03 2309_03 Pol'!G161</f>
        <v>0</v>
      </c>
      <c r="J103" s="189" t="str">
        <f>IF(I109=0,"",I103/I109*100)</f>
        <v/>
      </c>
    </row>
    <row r="104" spans="1:10" ht="36.75" customHeight="1" x14ac:dyDescent="0.2">
      <c r="A104" s="178"/>
      <c r="B104" s="183" t="s">
        <v>162</v>
      </c>
      <c r="C104" s="184" t="s">
        <v>163</v>
      </c>
      <c r="D104" s="185"/>
      <c r="E104" s="185"/>
      <c r="F104" s="192" t="s">
        <v>26</v>
      </c>
      <c r="G104" s="193"/>
      <c r="H104" s="193"/>
      <c r="I104" s="193">
        <f>'03 2309_03 Pol'!G194</f>
        <v>0</v>
      </c>
      <c r="J104" s="189" t="str">
        <f>IF(I109=0,"",I104/I109*100)</f>
        <v/>
      </c>
    </row>
    <row r="105" spans="1:10" ht="36.75" customHeight="1" x14ac:dyDescent="0.2">
      <c r="A105" s="178"/>
      <c r="B105" s="183" t="s">
        <v>164</v>
      </c>
      <c r="C105" s="184" t="s">
        <v>165</v>
      </c>
      <c r="D105" s="185"/>
      <c r="E105" s="185"/>
      <c r="F105" s="192" t="s">
        <v>26</v>
      </c>
      <c r="G105" s="193"/>
      <c r="H105" s="193"/>
      <c r="I105" s="193">
        <f>'02 2309_02 Pol'!G352+'03 2309_03 Pol'!G202</f>
        <v>0</v>
      </c>
      <c r="J105" s="189" t="str">
        <f>IF(I109=0,"",I105/I109*100)</f>
        <v/>
      </c>
    </row>
    <row r="106" spans="1:10" ht="36.75" customHeight="1" x14ac:dyDescent="0.2">
      <c r="A106" s="178"/>
      <c r="B106" s="183" t="s">
        <v>166</v>
      </c>
      <c r="C106" s="184" t="s">
        <v>167</v>
      </c>
      <c r="D106" s="185"/>
      <c r="E106" s="185"/>
      <c r="F106" s="192" t="s">
        <v>168</v>
      </c>
      <c r="G106" s="193"/>
      <c r="H106" s="193"/>
      <c r="I106" s="193">
        <f>'01 2309_01 Pol'!G1363+'02 2309_02 Pol'!G357</f>
        <v>0</v>
      </c>
      <c r="J106" s="189" t="str">
        <f>IF(I109=0,"",I106/I109*100)</f>
        <v/>
      </c>
    </row>
    <row r="107" spans="1:10" ht="36.75" customHeight="1" x14ac:dyDescent="0.2">
      <c r="A107" s="178"/>
      <c r="B107" s="183" t="s">
        <v>169</v>
      </c>
      <c r="C107" s="184" t="s">
        <v>27</v>
      </c>
      <c r="D107" s="185"/>
      <c r="E107" s="185"/>
      <c r="F107" s="192" t="s">
        <v>169</v>
      </c>
      <c r="G107" s="193"/>
      <c r="H107" s="193"/>
      <c r="I107" s="193">
        <f>'02 2309_02 Pol'!G372+'03 2309_03 Pol'!G8+'03 2309_03 Pol'!G16</f>
        <v>0</v>
      </c>
      <c r="J107" s="189" t="str">
        <f>IF(I109=0,"",I107/I109*100)</f>
        <v/>
      </c>
    </row>
    <row r="108" spans="1:10" ht="36.75" customHeight="1" x14ac:dyDescent="0.2">
      <c r="A108" s="178"/>
      <c r="B108" s="183" t="s">
        <v>170</v>
      </c>
      <c r="C108" s="184" t="s">
        <v>28</v>
      </c>
      <c r="D108" s="185"/>
      <c r="E108" s="185"/>
      <c r="F108" s="192" t="s">
        <v>170</v>
      </c>
      <c r="G108" s="193"/>
      <c r="H108" s="193"/>
      <c r="I108" s="193">
        <f>'01 2309_01 Pol'!G1377+'02 2309_02 Pol'!G377</f>
        <v>0</v>
      </c>
      <c r="J108" s="189" t="str">
        <f>IF(I109=0,"",I108/I109*100)</f>
        <v/>
      </c>
    </row>
    <row r="109" spans="1:10" ht="25.5" customHeight="1" x14ac:dyDescent="0.2">
      <c r="A109" s="179"/>
      <c r="B109" s="186" t="s">
        <v>1</v>
      </c>
      <c r="C109" s="187"/>
      <c r="D109" s="188"/>
      <c r="E109" s="188"/>
      <c r="F109" s="194"/>
      <c r="G109" s="195"/>
      <c r="H109" s="195"/>
      <c r="I109" s="195">
        <f>SUM(I61:I108)</f>
        <v>0</v>
      </c>
      <c r="J109" s="190">
        <f>SUM(J61:J108)</f>
        <v>0</v>
      </c>
    </row>
    <row r="110" spans="1:10" x14ac:dyDescent="0.2">
      <c r="F110" s="135"/>
      <c r="G110" s="135"/>
      <c r="H110" s="135"/>
      <c r="I110" s="135"/>
      <c r="J110" s="191"/>
    </row>
    <row r="111" spans="1:10" x14ac:dyDescent="0.2">
      <c r="F111" s="135"/>
      <c r="G111" s="135"/>
      <c r="H111" s="135"/>
      <c r="I111" s="135"/>
      <c r="J111" s="191"/>
    </row>
    <row r="112" spans="1:10" x14ac:dyDescent="0.2">
      <c r="F112" s="135"/>
      <c r="G112" s="135"/>
      <c r="H112" s="135"/>
      <c r="I112" s="135"/>
      <c r="J112" s="191"/>
    </row>
  </sheetData>
  <sheetProtection algorithmName="SHA-512" hashValue="oYuVXW8cBlEAnD8v6uKlNW3uIdO2b5+IF9QAuDDRJV6R/eYCVzM/iqe/yO8qUvEfu8v3d6MjPsG3Plsv/GUkEQ==" saltValue="9tzTigVfV5MCFk9LCBsOG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07:E107"/>
    <mergeCell ref="C108:E108"/>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87:E87"/>
    <mergeCell ref="C88:E88"/>
    <mergeCell ref="C89:E89"/>
    <mergeCell ref="C90:E90"/>
    <mergeCell ref="C91:E91"/>
    <mergeCell ref="C82:E82"/>
    <mergeCell ref="C83:E83"/>
    <mergeCell ref="C84:E84"/>
    <mergeCell ref="C85:E85"/>
    <mergeCell ref="C86:E86"/>
    <mergeCell ref="C77:E77"/>
    <mergeCell ref="C78:E78"/>
    <mergeCell ref="C79:E79"/>
    <mergeCell ref="C80:E80"/>
    <mergeCell ref="C81:E81"/>
    <mergeCell ref="C72:E72"/>
    <mergeCell ref="C73:E73"/>
    <mergeCell ref="C74:E74"/>
    <mergeCell ref="C75:E75"/>
    <mergeCell ref="C76:E76"/>
    <mergeCell ref="C67:E67"/>
    <mergeCell ref="C68:E68"/>
    <mergeCell ref="C69:E69"/>
    <mergeCell ref="C70:E70"/>
    <mergeCell ref="C71:E71"/>
    <mergeCell ref="C62:E62"/>
    <mergeCell ref="C63:E63"/>
    <mergeCell ref="C64:E64"/>
    <mergeCell ref="C65:E65"/>
    <mergeCell ref="C66:E66"/>
    <mergeCell ref="C44:E44"/>
    <mergeCell ref="C45:E45"/>
    <mergeCell ref="C46:E46"/>
    <mergeCell ref="B47:E47"/>
    <mergeCell ref="C61:E6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HWrZW5ouBBVpWmArIGMy5Sd2vJ/Ugb10mqRzYQIRMMB/lXOD6crQd3fWleUjTZu8DgK6QmmFENGTd6WHo6W16w==" saltValue="k6gENTLKaS7YfHm/JCCt+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2CC7-BC6F-402B-9CF5-EC301BF1DF2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171</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53</v>
      </c>
      <c r="C3" s="201" t="s">
        <v>54</v>
      </c>
      <c r="D3" s="199"/>
      <c r="E3" s="199"/>
      <c r="F3" s="199"/>
      <c r="G3" s="200"/>
      <c r="AC3" s="176" t="s">
        <v>173</v>
      </c>
      <c r="AG3" t="s">
        <v>174</v>
      </c>
    </row>
    <row r="4" spans="1:60" ht="24.95" customHeight="1" x14ac:dyDescent="0.2">
      <c r="A4" s="202" t="s">
        <v>9</v>
      </c>
      <c r="B4" s="203" t="s">
        <v>55</v>
      </c>
      <c r="C4" s="204" t="s">
        <v>54</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29</v>
      </c>
      <c r="H6" s="211" t="s">
        <v>30</v>
      </c>
      <c r="I6" s="211" t="s">
        <v>182</v>
      </c>
      <c r="J6" s="211" t="s">
        <v>31</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198</v>
      </c>
      <c r="B8" s="229" t="s">
        <v>78</v>
      </c>
      <c r="C8" s="248" t="s">
        <v>79</v>
      </c>
      <c r="D8" s="230"/>
      <c r="E8" s="231"/>
      <c r="F8" s="232"/>
      <c r="G8" s="232">
        <f>SUMIF(AG9:AG87,"&lt;&gt;NOR",G9:G87)</f>
        <v>0</v>
      </c>
      <c r="H8" s="232"/>
      <c r="I8" s="232">
        <f>SUM(I9:I87)</f>
        <v>0</v>
      </c>
      <c r="J8" s="232"/>
      <c r="K8" s="232">
        <f>SUM(K9:K87)</f>
        <v>0</v>
      </c>
      <c r="L8" s="232"/>
      <c r="M8" s="232">
        <f>SUM(M9:M87)</f>
        <v>0</v>
      </c>
      <c r="N8" s="231"/>
      <c r="O8" s="231">
        <f>SUM(O9:O87)</f>
        <v>16.600000000000001</v>
      </c>
      <c r="P8" s="231"/>
      <c r="Q8" s="231">
        <f>SUM(Q9:Q87)</f>
        <v>0</v>
      </c>
      <c r="R8" s="232"/>
      <c r="S8" s="232"/>
      <c r="T8" s="233"/>
      <c r="U8" s="227"/>
      <c r="V8" s="227">
        <f>SUM(V9:V87)</f>
        <v>626.07999999999981</v>
      </c>
      <c r="W8" s="227"/>
      <c r="X8" s="227"/>
      <c r="Y8" s="227"/>
      <c r="AG8" t="s">
        <v>199</v>
      </c>
    </row>
    <row r="9" spans="1:60" outlineLevel="1" x14ac:dyDescent="0.2">
      <c r="A9" s="235">
        <v>1</v>
      </c>
      <c r="B9" s="236" t="s">
        <v>200</v>
      </c>
      <c r="C9" s="249" t="s">
        <v>201</v>
      </c>
      <c r="D9" s="237" t="s">
        <v>202</v>
      </c>
      <c r="E9" s="238">
        <v>153.994</v>
      </c>
      <c r="F9" s="239"/>
      <c r="G9" s="240">
        <f>ROUND(E9*F9,2)</f>
        <v>0</v>
      </c>
      <c r="H9" s="239"/>
      <c r="I9" s="240">
        <f>ROUND(E9*H9,2)</f>
        <v>0</v>
      </c>
      <c r="J9" s="239"/>
      <c r="K9" s="240">
        <f>ROUND(E9*J9,2)</f>
        <v>0</v>
      </c>
      <c r="L9" s="240">
        <v>21</v>
      </c>
      <c r="M9" s="240">
        <f>G9*(1+L9/100)</f>
        <v>0</v>
      </c>
      <c r="N9" s="238">
        <v>0</v>
      </c>
      <c r="O9" s="238">
        <f>ROUND(E9*N9,2)</f>
        <v>0</v>
      </c>
      <c r="P9" s="238">
        <v>0</v>
      </c>
      <c r="Q9" s="238">
        <f>ROUND(E9*P9,2)</f>
        <v>0</v>
      </c>
      <c r="R9" s="240" t="s">
        <v>203</v>
      </c>
      <c r="S9" s="240" t="s">
        <v>204</v>
      </c>
      <c r="T9" s="241" t="s">
        <v>204</v>
      </c>
      <c r="U9" s="223">
        <v>0.36799999999999999</v>
      </c>
      <c r="V9" s="223">
        <f>ROUND(E9*U9,2)</f>
        <v>56.67</v>
      </c>
      <c r="W9" s="223"/>
      <c r="X9" s="223" t="s">
        <v>205</v>
      </c>
      <c r="Y9" s="223" t="s">
        <v>206</v>
      </c>
      <c r="Z9" s="212"/>
      <c r="AA9" s="212"/>
      <c r="AB9" s="212"/>
      <c r="AC9" s="212"/>
      <c r="AD9" s="212"/>
      <c r="AE9" s="212"/>
      <c r="AF9" s="212"/>
      <c r="AG9" s="212" t="s">
        <v>207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0" t="s">
        <v>208</v>
      </c>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209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1" t="s">
        <v>210</v>
      </c>
      <c r="D11" s="225"/>
      <c r="E11" s="226">
        <v>39.9</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211</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1" t="s">
        <v>212</v>
      </c>
      <c r="D12" s="225"/>
      <c r="E12" s="226">
        <v>84.15</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211</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1" t="s">
        <v>213</v>
      </c>
      <c r="D13" s="225"/>
      <c r="E13" s="226">
        <v>26</v>
      </c>
      <c r="F13" s="223"/>
      <c r="G13" s="22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211</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1" t="s">
        <v>214</v>
      </c>
      <c r="D14" s="225"/>
      <c r="E14" s="226">
        <v>3.944</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211</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2"/>
      <c r="D15" s="244"/>
      <c r="E15" s="244"/>
      <c r="F15" s="244"/>
      <c r="G15" s="244"/>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215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5">
        <v>2</v>
      </c>
      <c r="B16" s="236" t="s">
        <v>216</v>
      </c>
      <c r="C16" s="249" t="s">
        <v>217</v>
      </c>
      <c r="D16" s="237" t="s">
        <v>202</v>
      </c>
      <c r="E16" s="238">
        <v>153.994</v>
      </c>
      <c r="F16" s="239"/>
      <c r="G16" s="240">
        <f>ROUND(E16*F16,2)</f>
        <v>0</v>
      </c>
      <c r="H16" s="239"/>
      <c r="I16" s="240">
        <f>ROUND(E16*H16,2)</f>
        <v>0</v>
      </c>
      <c r="J16" s="239"/>
      <c r="K16" s="240">
        <f>ROUND(E16*J16,2)</f>
        <v>0</v>
      </c>
      <c r="L16" s="240">
        <v>21</v>
      </c>
      <c r="M16" s="240">
        <f>G16*(1+L16/100)</f>
        <v>0</v>
      </c>
      <c r="N16" s="238">
        <v>0</v>
      </c>
      <c r="O16" s="238">
        <f>ROUND(E16*N16,2)</f>
        <v>0</v>
      </c>
      <c r="P16" s="238">
        <v>0</v>
      </c>
      <c r="Q16" s="238">
        <f>ROUND(E16*P16,2)</f>
        <v>0</v>
      </c>
      <c r="R16" s="240" t="s">
        <v>203</v>
      </c>
      <c r="S16" s="240" t="s">
        <v>204</v>
      </c>
      <c r="T16" s="241" t="s">
        <v>204</v>
      </c>
      <c r="U16" s="223">
        <v>5.8000000000000003E-2</v>
      </c>
      <c r="V16" s="223">
        <f>ROUND(E16*U16,2)</f>
        <v>8.93</v>
      </c>
      <c r="W16" s="223"/>
      <c r="X16" s="223" t="s">
        <v>205</v>
      </c>
      <c r="Y16" s="223" t="s">
        <v>206</v>
      </c>
      <c r="Z16" s="212"/>
      <c r="AA16" s="212"/>
      <c r="AB16" s="212"/>
      <c r="AC16" s="212"/>
      <c r="AD16" s="212"/>
      <c r="AE16" s="212"/>
      <c r="AF16" s="212"/>
      <c r="AG16" s="212" t="s">
        <v>207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0" t="s">
        <v>208</v>
      </c>
      <c r="D17" s="242"/>
      <c r="E17" s="242"/>
      <c r="F17" s="242"/>
      <c r="G17" s="24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1" t="s">
        <v>218</v>
      </c>
      <c r="D18" s="225"/>
      <c r="E18" s="226">
        <v>153.994</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211</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2"/>
      <c r="D19" s="244"/>
      <c r="E19" s="244"/>
      <c r="F19" s="244"/>
      <c r="G19" s="244"/>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215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5">
        <v>3</v>
      </c>
      <c r="B20" s="236" t="s">
        <v>219</v>
      </c>
      <c r="C20" s="249" t="s">
        <v>220</v>
      </c>
      <c r="D20" s="237" t="s">
        <v>202</v>
      </c>
      <c r="E20" s="238">
        <v>23.295999999999999</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t="s">
        <v>203</v>
      </c>
      <c r="S20" s="240" t="s">
        <v>204</v>
      </c>
      <c r="T20" s="241" t="s">
        <v>204</v>
      </c>
      <c r="U20" s="223">
        <v>0.23</v>
      </c>
      <c r="V20" s="223">
        <f>ROUND(E20*U20,2)</f>
        <v>5.36</v>
      </c>
      <c r="W20" s="223"/>
      <c r="X20" s="223" t="s">
        <v>205</v>
      </c>
      <c r="Y20" s="223" t="s">
        <v>206</v>
      </c>
      <c r="Z20" s="212"/>
      <c r="AA20" s="212"/>
      <c r="AB20" s="212"/>
      <c r="AC20" s="212"/>
      <c r="AD20" s="212"/>
      <c r="AE20" s="212"/>
      <c r="AF20" s="212"/>
      <c r="AG20" s="212" t="s">
        <v>207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2" x14ac:dyDescent="0.2">
      <c r="A21" s="219"/>
      <c r="B21" s="220"/>
      <c r="C21" s="250" t="s">
        <v>221</v>
      </c>
      <c r="D21" s="242"/>
      <c r="E21" s="242"/>
      <c r="F21" s="242"/>
      <c r="G21" s="242"/>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209</v>
      </c>
      <c r="AH21" s="212"/>
      <c r="AI21" s="212"/>
      <c r="AJ21" s="212"/>
      <c r="AK21" s="212"/>
      <c r="AL21" s="212"/>
      <c r="AM21" s="212"/>
      <c r="AN21" s="212"/>
      <c r="AO21" s="212"/>
      <c r="AP21" s="212"/>
      <c r="AQ21" s="212"/>
      <c r="AR21" s="212"/>
      <c r="AS21" s="212"/>
      <c r="AT21" s="212"/>
      <c r="AU21" s="212"/>
      <c r="AV21" s="212"/>
      <c r="AW21" s="212"/>
      <c r="AX21" s="212"/>
      <c r="AY21" s="212"/>
      <c r="AZ21" s="212"/>
      <c r="BA21" s="245" t="str">
        <f>C21</f>
        <v>zapažených i nezapažených s urovnáním dna do předepsaného profilu a spádu, s přehozením výkopku na přilehlém terénu na vzdálenost do 3 m od podélné osy rýhy nebo s naložením výkopku na dopravní prostředek.</v>
      </c>
      <c r="BB21" s="212"/>
      <c r="BC21" s="212"/>
      <c r="BD21" s="212"/>
      <c r="BE21" s="212"/>
      <c r="BF21" s="212"/>
      <c r="BG21" s="212"/>
      <c r="BH21" s="212"/>
    </row>
    <row r="22" spans="1:60" outlineLevel="2" x14ac:dyDescent="0.2">
      <c r="A22" s="219"/>
      <c r="B22" s="220"/>
      <c r="C22" s="251" t="s">
        <v>222</v>
      </c>
      <c r="D22" s="225"/>
      <c r="E22" s="226">
        <v>11.856</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211</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1" t="s">
        <v>223</v>
      </c>
      <c r="D23" s="225"/>
      <c r="E23" s="226">
        <v>11.44</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211</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2"/>
      <c r="D24" s="244"/>
      <c r="E24" s="244"/>
      <c r="F24" s="244"/>
      <c r="G24" s="244"/>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215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5">
        <v>4</v>
      </c>
      <c r="B25" s="236" t="s">
        <v>224</v>
      </c>
      <c r="C25" s="249" t="s">
        <v>225</v>
      </c>
      <c r="D25" s="237" t="s">
        <v>202</v>
      </c>
      <c r="E25" s="238">
        <v>23.295999999999999</v>
      </c>
      <c r="F25" s="239"/>
      <c r="G25" s="240">
        <f>ROUND(E25*F25,2)</f>
        <v>0</v>
      </c>
      <c r="H25" s="239"/>
      <c r="I25" s="240">
        <f>ROUND(E25*H25,2)</f>
        <v>0</v>
      </c>
      <c r="J25" s="239"/>
      <c r="K25" s="240">
        <f>ROUND(E25*J25,2)</f>
        <v>0</v>
      </c>
      <c r="L25" s="240">
        <v>21</v>
      </c>
      <c r="M25" s="240">
        <f>G25*(1+L25/100)</f>
        <v>0</v>
      </c>
      <c r="N25" s="238">
        <v>0</v>
      </c>
      <c r="O25" s="238">
        <f>ROUND(E25*N25,2)</f>
        <v>0</v>
      </c>
      <c r="P25" s="238">
        <v>0</v>
      </c>
      <c r="Q25" s="238">
        <f>ROUND(E25*P25,2)</f>
        <v>0</v>
      </c>
      <c r="R25" s="240" t="s">
        <v>203</v>
      </c>
      <c r="S25" s="240" t="s">
        <v>204</v>
      </c>
      <c r="T25" s="241" t="s">
        <v>204</v>
      </c>
      <c r="U25" s="223">
        <v>0.38979999999999998</v>
      </c>
      <c r="V25" s="223">
        <f>ROUND(E25*U25,2)</f>
        <v>9.08</v>
      </c>
      <c r="W25" s="223"/>
      <c r="X25" s="223" t="s">
        <v>205</v>
      </c>
      <c r="Y25" s="223" t="s">
        <v>206</v>
      </c>
      <c r="Z25" s="212"/>
      <c r="AA25" s="212"/>
      <c r="AB25" s="212"/>
      <c r="AC25" s="212"/>
      <c r="AD25" s="212"/>
      <c r="AE25" s="212"/>
      <c r="AF25" s="212"/>
      <c r="AG25" s="212" t="s">
        <v>207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19"/>
      <c r="B26" s="220"/>
      <c r="C26" s="250" t="s">
        <v>221</v>
      </c>
      <c r="D26" s="242"/>
      <c r="E26" s="242"/>
      <c r="F26" s="242"/>
      <c r="G26" s="242"/>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45" t="str">
        <f>C26</f>
        <v>zapažených i nezapažených s urovnáním dna do předepsaného profilu a spádu, s přehozením výkopku na přilehlém terénu na vzdálenost do 3 m od podélné osy rýhy nebo s naložením výkopku na dopravní prostředek.</v>
      </c>
      <c r="BB26" s="212"/>
      <c r="BC26" s="212"/>
      <c r="BD26" s="212"/>
      <c r="BE26" s="212"/>
      <c r="BF26" s="212"/>
      <c r="BG26" s="212"/>
      <c r="BH26" s="212"/>
    </row>
    <row r="27" spans="1:60" outlineLevel="2" x14ac:dyDescent="0.2">
      <c r="A27" s="219"/>
      <c r="B27" s="220"/>
      <c r="C27" s="251" t="s">
        <v>226</v>
      </c>
      <c r="D27" s="225"/>
      <c r="E27" s="226">
        <v>23.295999999999999</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211</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2"/>
      <c r="D28" s="244"/>
      <c r="E28" s="244"/>
      <c r="F28" s="244"/>
      <c r="G28" s="244"/>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215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5">
        <v>5</v>
      </c>
      <c r="B29" s="236" t="s">
        <v>227</v>
      </c>
      <c r="C29" s="249" t="s">
        <v>228</v>
      </c>
      <c r="D29" s="237" t="s">
        <v>202</v>
      </c>
      <c r="E29" s="238">
        <v>32.124000000000002</v>
      </c>
      <c r="F29" s="239"/>
      <c r="G29" s="240">
        <f>ROUND(E29*F29,2)</f>
        <v>0</v>
      </c>
      <c r="H29" s="239"/>
      <c r="I29" s="240">
        <f>ROUND(E29*H29,2)</f>
        <v>0</v>
      </c>
      <c r="J29" s="239"/>
      <c r="K29" s="240">
        <f>ROUND(E29*J29,2)</f>
        <v>0</v>
      </c>
      <c r="L29" s="240">
        <v>21</v>
      </c>
      <c r="M29" s="240">
        <f>G29*(1+L29/100)</f>
        <v>0</v>
      </c>
      <c r="N29" s="238">
        <v>0</v>
      </c>
      <c r="O29" s="238">
        <f>ROUND(E29*N29,2)</f>
        <v>0</v>
      </c>
      <c r="P29" s="238">
        <v>0</v>
      </c>
      <c r="Q29" s="238">
        <f>ROUND(E29*P29,2)</f>
        <v>0</v>
      </c>
      <c r="R29" s="240" t="s">
        <v>203</v>
      </c>
      <c r="S29" s="240" t="s">
        <v>204</v>
      </c>
      <c r="T29" s="241" t="s">
        <v>204</v>
      </c>
      <c r="U29" s="223">
        <v>4.6550000000000002</v>
      </c>
      <c r="V29" s="223">
        <f>ROUND(E29*U29,2)</f>
        <v>149.54</v>
      </c>
      <c r="W29" s="223"/>
      <c r="X29" s="223" t="s">
        <v>205</v>
      </c>
      <c r="Y29" s="223" t="s">
        <v>206</v>
      </c>
      <c r="Z29" s="212"/>
      <c r="AA29" s="212"/>
      <c r="AB29" s="212"/>
      <c r="AC29" s="212"/>
      <c r="AD29" s="212"/>
      <c r="AE29" s="212"/>
      <c r="AF29" s="212"/>
      <c r="AG29" s="212" t="s">
        <v>207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0" t="s">
        <v>229</v>
      </c>
      <c r="D30" s="242"/>
      <c r="E30" s="242"/>
      <c r="F30" s="242"/>
      <c r="G30" s="242"/>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209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1" t="s">
        <v>230</v>
      </c>
      <c r="D31" s="225"/>
      <c r="E31" s="226"/>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211</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1" t="s">
        <v>231</v>
      </c>
      <c r="D32" s="225"/>
      <c r="E32" s="226">
        <v>22.62</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211</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1" t="s">
        <v>232</v>
      </c>
      <c r="D33" s="225"/>
      <c r="E33" s="226">
        <v>8.1839999999999993</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211</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1" t="s">
        <v>233</v>
      </c>
      <c r="D34" s="225"/>
      <c r="E34" s="226">
        <v>0.6</v>
      </c>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211</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1" t="s">
        <v>234</v>
      </c>
      <c r="D35" s="225"/>
      <c r="E35" s="226">
        <v>0.72</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211</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2"/>
      <c r="D36" s="244"/>
      <c r="E36" s="244"/>
      <c r="F36" s="244"/>
      <c r="G36" s="244"/>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215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5">
        <v>6</v>
      </c>
      <c r="B37" s="236" t="s">
        <v>235</v>
      </c>
      <c r="C37" s="249" t="s">
        <v>236</v>
      </c>
      <c r="D37" s="237" t="s">
        <v>202</v>
      </c>
      <c r="E37" s="238">
        <v>41.474879999999999</v>
      </c>
      <c r="F37" s="239"/>
      <c r="G37" s="240">
        <f>ROUND(E37*F37,2)</f>
        <v>0</v>
      </c>
      <c r="H37" s="239"/>
      <c r="I37" s="240">
        <f>ROUND(E37*H37,2)</f>
        <v>0</v>
      </c>
      <c r="J37" s="239"/>
      <c r="K37" s="240">
        <f>ROUND(E37*J37,2)</f>
        <v>0</v>
      </c>
      <c r="L37" s="240">
        <v>21</v>
      </c>
      <c r="M37" s="240">
        <f>G37*(1+L37/100)</f>
        <v>0</v>
      </c>
      <c r="N37" s="238">
        <v>0</v>
      </c>
      <c r="O37" s="238">
        <f>ROUND(E37*N37,2)</f>
        <v>0</v>
      </c>
      <c r="P37" s="238">
        <v>0</v>
      </c>
      <c r="Q37" s="238">
        <f>ROUND(E37*P37,2)</f>
        <v>0</v>
      </c>
      <c r="R37" s="240" t="s">
        <v>203</v>
      </c>
      <c r="S37" s="240" t="s">
        <v>204</v>
      </c>
      <c r="T37" s="241" t="s">
        <v>204</v>
      </c>
      <c r="U37" s="223">
        <v>6.298</v>
      </c>
      <c r="V37" s="223">
        <f>ROUND(E37*U37,2)</f>
        <v>261.20999999999998</v>
      </c>
      <c r="W37" s="223"/>
      <c r="X37" s="223" t="s">
        <v>205</v>
      </c>
      <c r="Y37" s="223" t="s">
        <v>206</v>
      </c>
      <c r="Z37" s="212"/>
      <c r="AA37" s="212"/>
      <c r="AB37" s="212"/>
      <c r="AC37" s="212"/>
      <c r="AD37" s="212"/>
      <c r="AE37" s="212"/>
      <c r="AF37" s="212"/>
      <c r="AG37" s="212" t="s">
        <v>207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0" t="s">
        <v>237</v>
      </c>
      <c r="D38" s="242"/>
      <c r="E38" s="242"/>
      <c r="F38" s="242"/>
      <c r="G38" s="242"/>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209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1" t="s">
        <v>238</v>
      </c>
      <c r="D39" s="225"/>
      <c r="E39" s="226">
        <v>31.04888</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211</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1" t="s">
        <v>239</v>
      </c>
      <c r="D40" s="225"/>
      <c r="E40" s="226">
        <v>1.6</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211</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1" t="s">
        <v>240</v>
      </c>
      <c r="D41" s="225"/>
      <c r="E41" s="226">
        <v>8.8260000000000005</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211</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2"/>
      <c r="D42" s="244"/>
      <c r="E42" s="244"/>
      <c r="F42" s="244"/>
      <c r="G42" s="244"/>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215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5">
        <v>7</v>
      </c>
      <c r="B43" s="236" t="s">
        <v>241</v>
      </c>
      <c r="C43" s="249" t="s">
        <v>242</v>
      </c>
      <c r="D43" s="237" t="s">
        <v>202</v>
      </c>
      <c r="E43" s="238">
        <v>250.15</v>
      </c>
      <c r="F43" s="239"/>
      <c r="G43" s="240">
        <f>ROUND(E43*F43,2)</f>
        <v>0</v>
      </c>
      <c r="H43" s="239"/>
      <c r="I43" s="240">
        <f>ROUND(E43*H43,2)</f>
        <v>0</v>
      </c>
      <c r="J43" s="239"/>
      <c r="K43" s="240">
        <f>ROUND(E43*J43,2)</f>
        <v>0</v>
      </c>
      <c r="L43" s="240">
        <v>21</v>
      </c>
      <c r="M43" s="240">
        <f>G43*(1+L43/100)</f>
        <v>0</v>
      </c>
      <c r="N43" s="238">
        <v>0</v>
      </c>
      <c r="O43" s="238">
        <f>ROUND(E43*N43,2)</f>
        <v>0</v>
      </c>
      <c r="P43" s="238">
        <v>0</v>
      </c>
      <c r="Q43" s="238">
        <f>ROUND(E43*P43,2)</f>
        <v>0</v>
      </c>
      <c r="R43" s="240" t="s">
        <v>203</v>
      </c>
      <c r="S43" s="240" t="s">
        <v>204</v>
      </c>
      <c r="T43" s="241" t="s">
        <v>204</v>
      </c>
      <c r="U43" s="223">
        <v>1.0999999999999999E-2</v>
      </c>
      <c r="V43" s="223">
        <f>ROUND(E43*U43,2)</f>
        <v>2.75</v>
      </c>
      <c r="W43" s="223"/>
      <c r="X43" s="223" t="s">
        <v>205</v>
      </c>
      <c r="Y43" s="223" t="s">
        <v>206</v>
      </c>
      <c r="Z43" s="212"/>
      <c r="AA43" s="212"/>
      <c r="AB43" s="212"/>
      <c r="AC43" s="212"/>
      <c r="AD43" s="212"/>
      <c r="AE43" s="212"/>
      <c r="AF43" s="212"/>
      <c r="AG43" s="212" t="s">
        <v>207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0" t="s">
        <v>243</v>
      </c>
      <c r="D44" s="242"/>
      <c r="E44" s="242"/>
      <c r="F44" s="242"/>
      <c r="G44" s="242"/>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209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1" t="s">
        <v>244</v>
      </c>
      <c r="D45" s="225"/>
      <c r="E45" s="226">
        <v>250.15</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211</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2"/>
      <c r="D46" s="244"/>
      <c r="E46" s="244"/>
      <c r="F46" s="244"/>
      <c r="G46" s="244"/>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215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5">
        <v>8</v>
      </c>
      <c r="B47" s="236" t="s">
        <v>245</v>
      </c>
      <c r="C47" s="249" t="s">
        <v>246</v>
      </c>
      <c r="D47" s="237" t="s">
        <v>202</v>
      </c>
      <c r="E47" s="238">
        <v>6253.75</v>
      </c>
      <c r="F47" s="239"/>
      <c r="G47" s="240">
        <f>ROUND(E47*F47,2)</f>
        <v>0</v>
      </c>
      <c r="H47" s="239"/>
      <c r="I47" s="240">
        <f>ROUND(E47*H47,2)</f>
        <v>0</v>
      </c>
      <c r="J47" s="239"/>
      <c r="K47" s="240">
        <f>ROUND(E47*J47,2)</f>
        <v>0</v>
      </c>
      <c r="L47" s="240">
        <v>21</v>
      </c>
      <c r="M47" s="240">
        <f>G47*(1+L47/100)</f>
        <v>0</v>
      </c>
      <c r="N47" s="238">
        <v>0</v>
      </c>
      <c r="O47" s="238">
        <f>ROUND(E47*N47,2)</f>
        <v>0</v>
      </c>
      <c r="P47" s="238">
        <v>0</v>
      </c>
      <c r="Q47" s="238">
        <f>ROUND(E47*P47,2)</f>
        <v>0</v>
      </c>
      <c r="R47" s="240" t="s">
        <v>203</v>
      </c>
      <c r="S47" s="240" t="s">
        <v>204</v>
      </c>
      <c r="T47" s="241" t="s">
        <v>204</v>
      </c>
      <c r="U47" s="223">
        <v>0</v>
      </c>
      <c r="V47" s="223">
        <f>ROUND(E47*U47,2)</f>
        <v>0</v>
      </c>
      <c r="W47" s="223"/>
      <c r="X47" s="223" t="s">
        <v>205</v>
      </c>
      <c r="Y47" s="223" t="s">
        <v>206</v>
      </c>
      <c r="Z47" s="212"/>
      <c r="AA47" s="212"/>
      <c r="AB47" s="212"/>
      <c r="AC47" s="212"/>
      <c r="AD47" s="212"/>
      <c r="AE47" s="212"/>
      <c r="AF47" s="212"/>
      <c r="AG47" s="212" t="s">
        <v>207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0" t="s">
        <v>243</v>
      </c>
      <c r="D48" s="242"/>
      <c r="E48" s="242"/>
      <c r="F48" s="242"/>
      <c r="G48" s="242"/>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209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1" t="s">
        <v>247</v>
      </c>
      <c r="D49" s="225"/>
      <c r="E49" s="226">
        <v>6253.75</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211</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2"/>
      <c r="D50" s="244"/>
      <c r="E50" s="244"/>
      <c r="F50" s="244"/>
      <c r="G50" s="244"/>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215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5">
        <v>9</v>
      </c>
      <c r="B51" s="236" t="s">
        <v>248</v>
      </c>
      <c r="C51" s="249" t="s">
        <v>249</v>
      </c>
      <c r="D51" s="237" t="s">
        <v>202</v>
      </c>
      <c r="E51" s="238">
        <v>5.6670999999999996</v>
      </c>
      <c r="F51" s="239"/>
      <c r="G51" s="240">
        <f>ROUND(E51*F51,2)</f>
        <v>0</v>
      </c>
      <c r="H51" s="239"/>
      <c r="I51" s="240">
        <f>ROUND(E51*H51,2)</f>
        <v>0</v>
      </c>
      <c r="J51" s="239"/>
      <c r="K51" s="240">
        <f>ROUND(E51*J51,2)</f>
        <v>0</v>
      </c>
      <c r="L51" s="240">
        <v>21</v>
      </c>
      <c r="M51" s="240">
        <f>G51*(1+L51/100)</f>
        <v>0</v>
      </c>
      <c r="N51" s="238">
        <v>0</v>
      </c>
      <c r="O51" s="238">
        <f>ROUND(E51*N51,2)</f>
        <v>0</v>
      </c>
      <c r="P51" s="238">
        <v>0</v>
      </c>
      <c r="Q51" s="238">
        <f>ROUND(E51*P51,2)</f>
        <v>0</v>
      </c>
      <c r="R51" s="240" t="s">
        <v>203</v>
      </c>
      <c r="S51" s="240" t="s">
        <v>204</v>
      </c>
      <c r="T51" s="241" t="s">
        <v>204</v>
      </c>
      <c r="U51" s="223">
        <v>1.1499999999999999</v>
      </c>
      <c r="V51" s="223">
        <f>ROUND(E51*U51,2)</f>
        <v>6.52</v>
      </c>
      <c r="W51" s="223"/>
      <c r="X51" s="223" t="s">
        <v>205</v>
      </c>
      <c r="Y51" s="223" t="s">
        <v>206</v>
      </c>
      <c r="Z51" s="212"/>
      <c r="AA51" s="212"/>
      <c r="AB51" s="212"/>
      <c r="AC51" s="212"/>
      <c r="AD51" s="212"/>
      <c r="AE51" s="212"/>
      <c r="AF51" s="212"/>
      <c r="AG51" s="212" t="s">
        <v>207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0" t="s">
        <v>250</v>
      </c>
      <c r="D52" s="242"/>
      <c r="E52" s="242"/>
      <c r="F52" s="242"/>
      <c r="G52" s="242"/>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209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1" t="s">
        <v>251</v>
      </c>
      <c r="D53" s="225"/>
      <c r="E53" s="226">
        <v>4.0919999999999996</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211</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1" t="s">
        <v>252</v>
      </c>
      <c r="D54" s="225"/>
      <c r="E54" s="226">
        <v>0.24</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211</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1" t="s">
        <v>253</v>
      </c>
      <c r="D55" s="225"/>
      <c r="E55" s="226">
        <v>0.157</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211</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1" t="s">
        <v>254</v>
      </c>
      <c r="D56" s="225"/>
      <c r="E56" s="226">
        <v>1.1780999999999999</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211</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2"/>
      <c r="D57" s="244"/>
      <c r="E57" s="244"/>
      <c r="F57" s="244"/>
      <c r="G57" s="244"/>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215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5">
        <v>10</v>
      </c>
      <c r="B58" s="236" t="s">
        <v>255</v>
      </c>
      <c r="C58" s="249" t="s">
        <v>256</v>
      </c>
      <c r="D58" s="237" t="s">
        <v>202</v>
      </c>
      <c r="E58" s="238">
        <v>3.4289999999999998</v>
      </c>
      <c r="F58" s="239"/>
      <c r="G58" s="240">
        <f>ROUND(E58*F58,2)</f>
        <v>0</v>
      </c>
      <c r="H58" s="239"/>
      <c r="I58" s="240">
        <f>ROUND(E58*H58,2)</f>
        <v>0</v>
      </c>
      <c r="J58" s="239"/>
      <c r="K58" s="240">
        <f>ROUND(E58*J58,2)</f>
        <v>0</v>
      </c>
      <c r="L58" s="240">
        <v>21</v>
      </c>
      <c r="M58" s="240">
        <f>G58*(1+L58/100)</f>
        <v>0</v>
      </c>
      <c r="N58" s="238">
        <v>1.7</v>
      </c>
      <c r="O58" s="238">
        <f>ROUND(E58*N58,2)</f>
        <v>5.83</v>
      </c>
      <c r="P58" s="238">
        <v>0</v>
      </c>
      <c r="Q58" s="238">
        <f>ROUND(E58*P58,2)</f>
        <v>0</v>
      </c>
      <c r="R58" s="240" t="s">
        <v>203</v>
      </c>
      <c r="S58" s="240" t="s">
        <v>204</v>
      </c>
      <c r="T58" s="241" t="s">
        <v>204</v>
      </c>
      <c r="U58" s="223">
        <v>1.587</v>
      </c>
      <c r="V58" s="223">
        <f>ROUND(E58*U58,2)</f>
        <v>5.44</v>
      </c>
      <c r="W58" s="223"/>
      <c r="X58" s="223" t="s">
        <v>205</v>
      </c>
      <c r="Y58" s="223" t="s">
        <v>206</v>
      </c>
      <c r="Z58" s="212"/>
      <c r="AA58" s="212"/>
      <c r="AB58" s="212"/>
      <c r="AC58" s="212"/>
      <c r="AD58" s="212"/>
      <c r="AE58" s="212"/>
      <c r="AF58" s="212"/>
      <c r="AG58" s="212" t="s">
        <v>207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19"/>
      <c r="B59" s="220"/>
      <c r="C59" s="250" t="s">
        <v>257</v>
      </c>
      <c r="D59" s="242"/>
      <c r="E59" s="242"/>
      <c r="F59" s="242"/>
      <c r="G59" s="242"/>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209</v>
      </c>
      <c r="AH59" s="212"/>
      <c r="AI59" s="212"/>
      <c r="AJ59" s="212"/>
      <c r="AK59" s="212"/>
      <c r="AL59" s="212"/>
      <c r="AM59" s="212"/>
      <c r="AN59" s="212"/>
      <c r="AO59" s="212"/>
      <c r="AP59" s="212"/>
      <c r="AQ59" s="212"/>
      <c r="AR59" s="212"/>
      <c r="AS59" s="212"/>
      <c r="AT59" s="212"/>
      <c r="AU59" s="212"/>
      <c r="AV59" s="212"/>
      <c r="AW59" s="212"/>
      <c r="AX59" s="212"/>
      <c r="AY59" s="212"/>
      <c r="AZ59" s="212"/>
      <c r="BA59" s="245" t="str">
        <f>C59</f>
        <v>sypaninou z vhodných hornin tř. 1 - 4 nebo materiálem připraveným podél výkopu ve vzdálenosti do 3 m od jeho kraje, pro jakoukoliv hloubku výkopu a jakoukoliv míru zhutnění,</v>
      </c>
      <c r="BB59" s="212"/>
      <c r="BC59" s="212"/>
      <c r="BD59" s="212"/>
      <c r="BE59" s="212"/>
      <c r="BF59" s="212"/>
      <c r="BG59" s="212"/>
      <c r="BH59" s="212"/>
    </row>
    <row r="60" spans="1:60" outlineLevel="2" x14ac:dyDescent="0.2">
      <c r="A60" s="219"/>
      <c r="B60" s="220"/>
      <c r="C60" s="251" t="s">
        <v>258</v>
      </c>
      <c r="D60" s="225"/>
      <c r="E60" s="226">
        <v>3.069</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211</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1" t="s">
        <v>259</v>
      </c>
      <c r="D61" s="225"/>
      <c r="E61" s="226">
        <v>0.36</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211</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2"/>
      <c r="D62" s="244"/>
      <c r="E62" s="244"/>
      <c r="F62" s="244"/>
      <c r="G62" s="244"/>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215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5">
        <v>11</v>
      </c>
      <c r="B63" s="236" t="s">
        <v>260</v>
      </c>
      <c r="C63" s="249" t="s">
        <v>261</v>
      </c>
      <c r="D63" s="237" t="s">
        <v>202</v>
      </c>
      <c r="E63" s="238">
        <v>35.823999999999998</v>
      </c>
      <c r="F63" s="239"/>
      <c r="G63" s="240">
        <f>ROUND(E63*F63,2)</f>
        <v>0</v>
      </c>
      <c r="H63" s="239"/>
      <c r="I63" s="240">
        <f>ROUND(E63*H63,2)</f>
        <v>0</v>
      </c>
      <c r="J63" s="239"/>
      <c r="K63" s="240">
        <f>ROUND(E63*J63,2)</f>
        <v>0</v>
      </c>
      <c r="L63" s="240">
        <v>21</v>
      </c>
      <c r="M63" s="240">
        <f>G63*(1+L63/100)</f>
        <v>0</v>
      </c>
      <c r="N63" s="238">
        <v>0</v>
      </c>
      <c r="O63" s="238">
        <f>ROUND(E63*N63,2)</f>
        <v>0</v>
      </c>
      <c r="P63" s="238">
        <v>0</v>
      </c>
      <c r="Q63" s="238">
        <f>ROUND(E63*P63,2)</f>
        <v>0</v>
      </c>
      <c r="R63" s="240" t="s">
        <v>203</v>
      </c>
      <c r="S63" s="240" t="s">
        <v>204</v>
      </c>
      <c r="T63" s="241" t="s">
        <v>204</v>
      </c>
      <c r="U63" s="223">
        <v>2.1949999999999998</v>
      </c>
      <c r="V63" s="223">
        <f>ROUND(E63*U63,2)</f>
        <v>78.63</v>
      </c>
      <c r="W63" s="223"/>
      <c r="X63" s="223" t="s">
        <v>205</v>
      </c>
      <c r="Y63" s="223" t="s">
        <v>206</v>
      </c>
      <c r="Z63" s="212"/>
      <c r="AA63" s="212"/>
      <c r="AB63" s="212"/>
      <c r="AC63" s="212"/>
      <c r="AD63" s="212"/>
      <c r="AE63" s="212"/>
      <c r="AF63" s="212"/>
      <c r="AG63" s="212" t="s">
        <v>207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2" x14ac:dyDescent="0.2">
      <c r="A64" s="219"/>
      <c r="B64" s="220"/>
      <c r="C64" s="250" t="s">
        <v>262</v>
      </c>
      <c r="D64" s="242"/>
      <c r="E64" s="242"/>
      <c r="F64" s="242"/>
      <c r="G64" s="242"/>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45" t="str">
        <f>C64</f>
        <v>sypaninou z vhodných hornin tř. 1 - 4 nebo materiálem, uloženým ve vzdálenosti do 30 m od vnějšího kraje objektu, pro jakoukoliv míru zhutnění,</v>
      </c>
      <c r="BB64" s="212"/>
      <c r="BC64" s="212"/>
      <c r="BD64" s="212"/>
      <c r="BE64" s="212"/>
      <c r="BF64" s="212"/>
      <c r="BG64" s="212"/>
      <c r="BH64" s="212"/>
    </row>
    <row r="65" spans="1:60" outlineLevel="2" x14ac:dyDescent="0.2">
      <c r="A65" s="219"/>
      <c r="B65" s="220"/>
      <c r="C65" s="251" t="s">
        <v>263</v>
      </c>
      <c r="D65" s="225"/>
      <c r="E65" s="226">
        <v>32.124000000000002</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211</v>
      </c>
      <c r="AH65" s="212">
        <v>5</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1" t="s">
        <v>264</v>
      </c>
      <c r="D66" s="225"/>
      <c r="E66" s="226">
        <v>3.7</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211</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2"/>
      <c r="D67" s="244"/>
      <c r="E67" s="244"/>
      <c r="F67" s="244"/>
      <c r="G67" s="244"/>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215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5">
        <v>12</v>
      </c>
      <c r="B68" s="236" t="s">
        <v>265</v>
      </c>
      <c r="C68" s="249" t="s">
        <v>266</v>
      </c>
      <c r="D68" s="237" t="s">
        <v>267</v>
      </c>
      <c r="E68" s="238">
        <v>387.13499999999999</v>
      </c>
      <c r="F68" s="239"/>
      <c r="G68" s="240">
        <f>ROUND(E68*F68,2)</f>
        <v>0</v>
      </c>
      <c r="H68" s="239"/>
      <c r="I68" s="240">
        <f>ROUND(E68*H68,2)</f>
        <v>0</v>
      </c>
      <c r="J68" s="239"/>
      <c r="K68" s="240">
        <f>ROUND(E68*J68,2)</f>
        <v>0</v>
      </c>
      <c r="L68" s="240">
        <v>21</v>
      </c>
      <c r="M68" s="240">
        <f>G68*(1+L68/100)</f>
        <v>0</v>
      </c>
      <c r="N68" s="238">
        <v>0</v>
      </c>
      <c r="O68" s="238">
        <f>ROUND(E68*N68,2)</f>
        <v>0</v>
      </c>
      <c r="P68" s="238">
        <v>0</v>
      </c>
      <c r="Q68" s="238">
        <f>ROUND(E68*P68,2)</f>
        <v>0</v>
      </c>
      <c r="R68" s="240" t="s">
        <v>203</v>
      </c>
      <c r="S68" s="240" t="s">
        <v>204</v>
      </c>
      <c r="T68" s="241" t="s">
        <v>204</v>
      </c>
      <c r="U68" s="223">
        <v>9.6000000000000002E-2</v>
      </c>
      <c r="V68" s="223">
        <f>ROUND(E68*U68,2)</f>
        <v>37.159999999999997</v>
      </c>
      <c r="W68" s="223"/>
      <c r="X68" s="223" t="s">
        <v>205</v>
      </c>
      <c r="Y68" s="223" t="s">
        <v>206</v>
      </c>
      <c r="Z68" s="212"/>
      <c r="AA68" s="212"/>
      <c r="AB68" s="212"/>
      <c r="AC68" s="212"/>
      <c r="AD68" s="212"/>
      <c r="AE68" s="212"/>
      <c r="AF68" s="212"/>
      <c r="AG68" s="212" t="s">
        <v>207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0" t="s">
        <v>268</v>
      </c>
      <c r="D69" s="242"/>
      <c r="E69" s="242"/>
      <c r="F69" s="242"/>
      <c r="G69" s="242"/>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209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1" t="s">
        <v>269</v>
      </c>
      <c r="D70" s="225"/>
      <c r="E70" s="226">
        <v>65.099999999999994</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211</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1" t="s">
        <v>270</v>
      </c>
      <c r="D71" s="225"/>
      <c r="E71" s="226">
        <v>112.905</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211</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1" t="s">
        <v>271</v>
      </c>
      <c r="D72" s="225"/>
      <c r="E72" s="226">
        <v>44.13</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211</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1" t="s">
        <v>272</v>
      </c>
      <c r="D73" s="225"/>
      <c r="E73" s="226">
        <v>165</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211</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2"/>
      <c r="D74" s="244"/>
      <c r="E74" s="244"/>
      <c r="F74" s="244"/>
      <c r="G74" s="244"/>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215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5">
        <v>13</v>
      </c>
      <c r="B75" s="236" t="s">
        <v>273</v>
      </c>
      <c r="C75" s="249" t="s">
        <v>274</v>
      </c>
      <c r="D75" s="237" t="s">
        <v>267</v>
      </c>
      <c r="E75" s="238">
        <v>28</v>
      </c>
      <c r="F75" s="239"/>
      <c r="G75" s="240">
        <f>ROUND(E75*F75,2)</f>
        <v>0</v>
      </c>
      <c r="H75" s="239"/>
      <c r="I75" s="240">
        <f>ROUND(E75*H75,2)</f>
        <v>0</v>
      </c>
      <c r="J75" s="239"/>
      <c r="K75" s="240">
        <f>ROUND(E75*J75,2)</f>
        <v>0</v>
      </c>
      <c r="L75" s="240">
        <v>21</v>
      </c>
      <c r="M75" s="240">
        <f>G75*(1+L75/100)</f>
        <v>0</v>
      </c>
      <c r="N75" s="238">
        <v>0</v>
      </c>
      <c r="O75" s="238">
        <f>ROUND(E75*N75,2)</f>
        <v>0</v>
      </c>
      <c r="P75" s="238">
        <v>0</v>
      </c>
      <c r="Q75" s="238">
        <f>ROUND(E75*P75,2)</f>
        <v>0</v>
      </c>
      <c r="R75" s="240" t="s">
        <v>275</v>
      </c>
      <c r="S75" s="240" t="s">
        <v>204</v>
      </c>
      <c r="T75" s="241" t="s">
        <v>204</v>
      </c>
      <c r="U75" s="223">
        <v>0.17100000000000001</v>
      </c>
      <c r="V75" s="223">
        <f>ROUND(E75*U75,2)</f>
        <v>4.79</v>
      </c>
      <c r="W75" s="223"/>
      <c r="X75" s="223" t="s">
        <v>205</v>
      </c>
      <c r="Y75" s="223" t="s">
        <v>206</v>
      </c>
      <c r="Z75" s="212"/>
      <c r="AA75" s="212"/>
      <c r="AB75" s="212"/>
      <c r="AC75" s="212"/>
      <c r="AD75" s="212"/>
      <c r="AE75" s="212"/>
      <c r="AF75" s="212"/>
      <c r="AG75" s="212" t="s">
        <v>207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0" t="s">
        <v>276</v>
      </c>
      <c r="D76" s="242"/>
      <c r="E76" s="242"/>
      <c r="F76" s="242"/>
      <c r="G76" s="242"/>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209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1" t="s">
        <v>277</v>
      </c>
      <c r="D77" s="225"/>
      <c r="E77" s="226">
        <v>28</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211</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2"/>
      <c r="D78" s="244"/>
      <c r="E78" s="244"/>
      <c r="F78" s="244"/>
      <c r="G78" s="244"/>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215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5">
        <v>14</v>
      </c>
      <c r="B79" s="236" t="s">
        <v>278</v>
      </c>
      <c r="C79" s="249" t="s">
        <v>279</v>
      </c>
      <c r="D79" s="237" t="s">
        <v>202</v>
      </c>
      <c r="E79" s="238">
        <v>250.15</v>
      </c>
      <c r="F79" s="239"/>
      <c r="G79" s="240">
        <f>ROUND(E79*F79,2)</f>
        <v>0</v>
      </c>
      <c r="H79" s="239"/>
      <c r="I79" s="240">
        <f>ROUND(E79*H79,2)</f>
        <v>0</v>
      </c>
      <c r="J79" s="239"/>
      <c r="K79" s="240">
        <f>ROUND(E79*J79,2)</f>
        <v>0</v>
      </c>
      <c r="L79" s="240">
        <v>21</v>
      </c>
      <c r="M79" s="240">
        <f>G79*(1+L79/100)</f>
        <v>0</v>
      </c>
      <c r="N79" s="238">
        <v>0</v>
      </c>
      <c r="O79" s="238">
        <f>ROUND(E79*N79,2)</f>
        <v>0</v>
      </c>
      <c r="P79" s="238">
        <v>0</v>
      </c>
      <c r="Q79" s="238">
        <f>ROUND(E79*P79,2)</f>
        <v>0</v>
      </c>
      <c r="R79" s="240" t="s">
        <v>203</v>
      </c>
      <c r="S79" s="240" t="s">
        <v>204</v>
      </c>
      <c r="T79" s="241" t="s">
        <v>204</v>
      </c>
      <c r="U79" s="223">
        <v>0</v>
      </c>
      <c r="V79" s="223">
        <f>ROUND(E79*U79,2)</f>
        <v>0</v>
      </c>
      <c r="W79" s="223"/>
      <c r="X79" s="223" t="s">
        <v>205</v>
      </c>
      <c r="Y79" s="223" t="s">
        <v>206</v>
      </c>
      <c r="Z79" s="212"/>
      <c r="AA79" s="212"/>
      <c r="AB79" s="212"/>
      <c r="AC79" s="212"/>
      <c r="AD79" s="212"/>
      <c r="AE79" s="212"/>
      <c r="AF79" s="212"/>
      <c r="AG79" s="212" t="s">
        <v>207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1" t="s">
        <v>280</v>
      </c>
      <c r="D80" s="225"/>
      <c r="E80" s="226">
        <v>250.15</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211</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2"/>
      <c r="D81" s="244"/>
      <c r="E81" s="244"/>
      <c r="F81" s="244"/>
      <c r="G81" s="244"/>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215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5">
        <v>15</v>
      </c>
      <c r="B82" s="236" t="s">
        <v>281</v>
      </c>
      <c r="C82" s="249" t="s">
        <v>282</v>
      </c>
      <c r="D82" s="237" t="s">
        <v>283</v>
      </c>
      <c r="E82" s="238">
        <v>10.767480000000001</v>
      </c>
      <c r="F82" s="239"/>
      <c r="G82" s="240">
        <f>ROUND(E82*F82,2)</f>
        <v>0</v>
      </c>
      <c r="H82" s="239"/>
      <c r="I82" s="240">
        <f>ROUND(E82*H82,2)</f>
        <v>0</v>
      </c>
      <c r="J82" s="239"/>
      <c r="K82" s="240">
        <f>ROUND(E82*J82,2)</f>
        <v>0</v>
      </c>
      <c r="L82" s="240">
        <v>21</v>
      </c>
      <c r="M82" s="240">
        <f>G82*(1+L82/100)</f>
        <v>0</v>
      </c>
      <c r="N82" s="238">
        <v>1</v>
      </c>
      <c r="O82" s="238">
        <f>ROUND(E82*N82,2)</f>
        <v>10.77</v>
      </c>
      <c r="P82" s="238">
        <v>0</v>
      </c>
      <c r="Q82" s="238">
        <f>ROUND(E82*P82,2)</f>
        <v>0</v>
      </c>
      <c r="R82" s="240" t="s">
        <v>284</v>
      </c>
      <c r="S82" s="240" t="s">
        <v>204</v>
      </c>
      <c r="T82" s="241" t="s">
        <v>204</v>
      </c>
      <c r="U82" s="223">
        <v>0</v>
      </c>
      <c r="V82" s="223">
        <f>ROUND(E82*U82,2)</f>
        <v>0</v>
      </c>
      <c r="W82" s="223"/>
      <c r="X82" s="223" t="s">
        <v>285</v>
      </c>
      <c r="Y82" s="223" t="s">
        <v>206</v>
      </c>
      <c r="Z82" s="212"/>
      <c r="AA82" s="212"/>
      <c r="AB82" s="212"/>
      <c r="AC82" s="212"/>
      <c r="AD82" s="212"/>
      <c r="AE82" s="212"/>
      <c r="AF82" s="212"/>
      <c r="AG82" s="212" t="s">
        <v>286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1" t="s">
        <v>287</v>
      </c>
      <c r="D83" s="225"/>
      <c r="E83" s="226">
        <v>7.7747999999999999</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211</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1" t="s">
        <v>288</v>
      </c>
      <c r="D84" s="225"/>
      <c r="E84" s="226">
        <v>0.45600000000000002</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211</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1" t="s">
        <v>289</v>
      </c>
      <c r="D85" s="225"/>
      <c r="E85" s="226">
        <v>0.29830000000000001</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211</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1" t="s">
        <v>290</v>
      </c>
      <c r="D86" s="225"/>
      <c r="E86" s="226">
        <v>2.2383799999999998</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211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2"/>
      <c r="D87" s="244"/>
      <c r="E87" s="244"/>
      <c r="F87" s="244"/>
      <c r="G87" s="244"/>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215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228" t="s">
        <v>198</v>
      </c>
      <c r="B88" s="229" t="s">
        <v>80</v>
      </c>
      <c r="C88" s="248" t="s">
        <v>81</v>
      </c>
      <c r="D88" s="230"/>
      <c r="E88" s="231"/>
      <c r="F88" s="232"/>
      <c r="G88" s="232">
        <f>SUMIF(AG89:AG114,"&lt;&gt;NOR",G89:G114)</f>
        <v>0</v>
      </c>
      <c r="H88" s="232"/>
      <c r="I88" s="232">
        <f>SUM(I89:I114)</f>
        <v>0</v>
      </c>
      <c r="J88" s="232"/>
      <c r="K88" s="232">
        <f>SUM(K89:K114)</f>
        <v>0</v>
      </c>
      <c r="L88" s="232"/>
      <c r="M88" s="232">
        <f>SUM(M89:M114)</f>
        <v>0</v>
      </c>
      <c r="N88" s="231"/>
      <c r="O88" s="231">
        <f>SUM(O89:O114)</f>
        <v>57.91</v>
      </c>
      <c r="P88" s="231"/>
      <c r="Q88" s="231">
        <f>SUM(Q89:Q114)</f>
        <v>0</v>
      </c>
      <c r="R88" s="232"/>
      <c r="S88" s="232"/>
      <c r="T88" s="233"/>
      <c r="U88" s="227"/>
      <c r="V88" s="227">
        <f>SUM(V89:V114)</f>
        <v>33.03</v>
      </c>
      <c r="W88" s="227"/>
      <c r="X88" s="227"/>
      <c r="Y88" s="227"/>
      <c r="AG88" t="s">
        <v>199</v>
      </c>
    </row>
    <row r="89" spans="1:60" outlineLevel="1" x14ac:dyDescent="0.2">
      <c r="A89" s="235">
        <v>16</v>
      </c>
      <c r="B89" s="236" t="s">
        <v>291</v>
      </c>
      <c r="C89" s="249" t="s">
        <v>292</v>
      </c>
      <c r="D89" s="237" t="s">
        <v>267</v>
      </c>
      <c r="E89" s="238">
        <v>7</v>
      </c>
      <c r="F89" s="239"/>
      <c r="G89" s="240">
        <f>ROUND(E89*F89,2)</f>
        <v>0</v>
      </c>
      <c r="H89" s="239"/>
      <c r="I89" s="240">
        <f>ROUND(E89*H89,2)</f>
        <v>0</v>
      </c>
      <c r="J89" s="239"/>
      <c r="K89" s="240">
        <f>ROUND(E89*J89,2)</f>
        <v>0</v>
      </c>
      <c r="L89" s="240">
        <v>21</v>
      </c>
      <c r="M89" s="240">
        <f>G89*(1+L89/100)</f>
        <v>0</v>
      </c>
      <c r="N89" s="238">
        <v>4.0000000000000003E-5</v>
      </c>
      <c r="O89" s="238">
        <f>ROUND(E89*N89,2)</f>
        <v>0</v>
      </c>
      <c r="P89" s="238">
        <v>0</v>
      </c>
      <c r="Q89" s="238">
        <f>ROUND(E89*P89,2)</f>
        <v>0</v>
      </c>
      <c r="R89" s="240" t="s">
        <v>293</v>
      </c>
      <c r="S89" s="240" t="s">
        <v>204</v>
      </c>
      <c r="T89" s="241" t="s">
        <v>204</v>
      </c>
      <c r="U89" s="223">
        <v>0.06</v>
      </c>
      <c r="V89" s="223">
        <f>ROUND(E89*U89,2)</f>
        <v>0.42</v>
      </c>
      <c r="W89" s="223"/>
      <c r="X89" s="223" t="s">
        <v>205</v>
      </c>
      <c r="Y89" s="223" t="s">
        <v>206</v>
      </c>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1" t="s">
        <v>294</v>
      </c>
      <c r="D90" s="225"/>
      <c r="E90" s="226">
        <v>7</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211</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2"/>
      <c r="D91" s="244"/>
      <c r="E91" s="244"/>
      <c r="F91" s="244"/>
      <c r="G91" s="244"/>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215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5">
        <v>17</v>
      </c>
      <c r="B92" s="236" t="s">
        <v>295</v>
      </c>
      <c r="C92" s="249" t="s">
        <v>296</v>
      </c>
      <c r="D92" s="237" t="s">
        <v>202</v>
      </c>
      <c r="E92" s="238">
        <v>2.1819999999999999</v>
      </c>
      <c r="F92" s="239"/>
      <c r="G92" s="240">
        <f>ROUND(E92*F92,2)</f>
        <v>0</v>
      </c>
      <c r="H92" s="239"/>
      <c r="I92" s="240">
        <f>ROUND(E92*H92,2)</f>
        <v>0</v>
      </c>
      <c r="J92" s="239"/>
      <c r="K92" s="240">
        <f>ROUND(E92*J92,2)</f>
        <v>0</v>
      </c>
      <c r="L92" s="240">
        <v>21</v>
      </c>
      <c r="M92" s="240">
        <f>G92*(1+L92/100)</f>
        <v>0</v>
      </c>
      <c r="N92" s="238">
        <v>2.16</v>
      </c>
      <c r="O92" s="238">
        <f>ROUND(E92*N92,2)</f>
        <v>4.71</v>
      </c>
      <c r="P92" s="238">
        <v>0</v>
      </c>
      <c r="Q92" s="238">
        <f>ROUND(E92*P92,2)</f>
        <v>0</v>
      </c>
      <c r="R92" s="240" t="s">
        <v>297</v>
      </c>
      <c r="S92" s="240" t="s">
        <v>204</v>
      </c>
      <c r="T92" s="241" t="s">
        <v>204</v>
      </c>
      <c r="U92" s="223">
        <v>1.085</v>
      </c>
      <c r="V92" s="223">
        <f>ROUND(E92*U92,2)</f>
        <v>2.37</v>
      </c>
      <c r="W92" s="223"/>
      <c r="X92" s="223" t="s">
        <v>205</v>
      </c>
      <c r="Y92" s="223" t="s">
        <v>206</v>
      </c>
      <c r="Z92" s="212"/>
      <c r="AA92" s="212"/>
      <c r="AB92" s="212"/>
      <c r="AC92" s="212"/>
      <c r="AD92" s="212"/>
      <c r="AE92" s="212"/>
      <c r="AF92" s="212"/>
      <c r="AG92" s="212" t="s">
        <v>207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1" t="s">
        <v>298</v>
      </c>
      <c r="D93" s="225"/>
      <c r="E93" s="226">
        <v>1.482</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211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1" t="s">
        <v>299</v>
      </c>
      <c r="D94" s="225"/>
      <c r="E94" s="226">
        <v>0.7</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211</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2"/>
      <c r="D95" s="244"/>
      <c r="E95" s="244"/>
      <c r="F95" s="244"/>
      <c r="G95" s="244"/>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215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5">
        <v>18</v>
      </c>
      <c r="B96" s="236" t="s">
        <v>300</v>
      </c>
      <c r="C96" s="249" t="s">
        <v>301</v>
      </c>
      <c r="D96" s="237" t="s">
        <v>202</v>
      </c>
      <c r="E96" s="238">
        <v>18.52</v>
      </c>
      <c r="F96" s="239"/>
      <c r="G96" s="240">
        <f>ROUND(E96*F96,2)</f>
        <v>0</v>
      </c>
      <c r="H96" s="239"/>
      <c r="I96" s="240">
        <f>ROUND(E96*H96,2)</f>
        <v>0</v>
      </c>
      <c r="J96" s="239"/>
      <c r="K96" s="240">
        <f>ROUND(E96*J96,2)</f>
        <v>0</v>
      </c>
      <c r="L96" s="240">
        <v>21</v>
      </c>
      <c r="M96" s="240">
        <f>G96*(1+L96/100)</f>
        <v>0</v>
      </c>
      <c r="N96" s="238">
        <v>2.5249999999999999</v>
      </c>
      <c r="O96" s="238">
        <f>ROUND(E96*N96,2)</f>
        <v>46.76</v>
      </c>
      <c r="P96" s="238">
        <v>0</v>
      </c>
      <c r="Q96" s="238">
        <f>ROUND(E96*P96,2)</f>
        <v>0</v>
      </c>
      <c r="R96" s="240" t="s">
        <v>302</v>
      </c>
      <c r="S96" s="240" t="s">
        <v>204</v>
      </c>
      <c r="T96" s="241" t="s">
        <v>204</v>
      </c>
      <c r="U96" s="223">
        <v>0.47699999999999998</v>
      </c>
      <c r="V96" s="223">
        <f>ROUND(E96*U96,2)</f>
        <v>8.83</v>
      </c>
      <c r="W96" s="223"/>
      <c r="X96" s="223" t="s">
        <v>205</v>
      </c>
      <c r="Y96" s="223" t="s">
        <v>206</v>
      </c>
      <c r="Z96" s="212"/>
      <c r="AA96" s="212"/>
      <c r="AB96" s="212"/>
      <c r="AC96" s="212"/>
      <c r="AD96" s="212"/>
      <c r="AE96" s="212"/>
      <c r="AF96" s="212"/>
      <c r="AG96" s="212" t="s">
        <v>207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1" t="s">
        <v>303</v>
      </c>
      <c r="D97" s="225"/>
      <c r="E97" s="226">
        <v>14.82</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211</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1" t="s">
        <v>304</v>
      </c>
      <c r="D98" s="225"/>
      <c r="E98" s="226">
        <v>3.7</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211</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2"/>
      <c r="D99" s="244"/>
      <c r="E99" s="244"/>
      <c r="F99" s="244"/>
      <c r="G99" s="244"/>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215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5">
        <v>19</v>
      </c>
      <c r="B100" s="236" t="s">
        <v>305</v>
      </c>
      <c r="C100" s="249" t="s">
        <v>306</v>
      </c>
      <c r="D100" s="237" t="s">
        <v>267</v>
      </c>
      <c r="E100" s="238">
        <v>14.82</v>
      </c>
      <c r="F100" s="239"/>
      <c r="G100" s="240">
        <f>ROUND(E100*F100,2)</f>
        <v>0</v>
      </c>
      <c r="H100" s="239"/>
      <c r="I100" s="240">
        <f>ROUND(E100*H100,2)</f>
        <v>0</v>
      </c>
      <c r="J100" s="239"/>
      <c r="K100" s="240">
        <f>ROUND(E100*J100,2)</f>
        <v>0</v>
      </c>
      <c r="L100" s="240">
        <v>21</v>
      </c>
      <c r="M100" s="240">
        <f>G100*(1+L100/100)</f>
        <v>0</v>
      </c>
      <c r="N100" s="238">
        <v>3.916E-2</v>
      </c>
      <c r="O100" s="238">
        <f>ROUND(E100*N100,2)</f>
        <v>0.57999999999999996</v>
      </c>
      <c r="P100" s="238">
        <v>0</v>
      </c>
      <c r="Q100" s="238">
        <f>ROUND(E100*P100,2)</f>
        <v>0</v>
      </c>
      <c r="R100" s="240" t="s">
        <v>302</v>
      </c>
      <c r="S100" s="240" t="s">
        <v>204</v>
      </c>
      <c r="T100" s="241" t="s">
        <v>204</v>
      </c>
      <c r="U100" s="223">
        <v>1.05</v>
      </c>
      <c r="V100" s="223">
        <f>ROUND(E100*U100,2)</f>
        <v>15.56</v>
      </c>
      <c r="W100" s="223"/>
      <c r="X100" s="223" t="s">
        <v>205</v>
      </c>
      <c r="Y100" s="223" t="s">
        <v>206</v>
      </c>
      <c r="Z100" s="212"/>
      <c r="AA100" s="212"/>
      <c r="AB100" s="212"/>
      <c r="AC100" s="212"/>
      <c r="AD100" s="212"/>
      <c r="AE100" s="212"/>
      <c r="AF100" s="212"/>
      <c r="AG100" s="212" t="s">
        <v>207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2" x14ac:dyDescent="0.2">
      <c r="A101" s="219"/>
      <c r="B101" s="220"/>
      <c r="C101" s="250" t="s">
        <v>307</v>
      </c>
      <c r="D101" s="242"/>
      <c r="E101" s="242"/>
      <c r="F101" s="242"/>
      <c r="G101" s="242"/>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209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45" t="str">
        <f>C101</f>
        <v>svislé nebo šikmé (odkloněné), půdorysně přímé nebo zalomené, stěn základových pasů ve volných nebo zapažených jámách, rýhách, šachtách, včetně případných vzpěr,</v>
      </c>
      <c r="BB101" s="212"/>
      <c r="BC101" s="212"/>
      <c r="BD101" s="212"/>
      <c r="BE101" s="212"/>
      <c r="BF101" s="212"/>
      <c r="BG101" s="212"/>
      <c r="BH101" s="212"/>
    </row>
    <row r="102" spans="1:60" outlineLevel="2" x14ac:dyDescent="0.2">
      <c r="A102" s="219"/>
      <c r="B102" s="220"/>
      <c r="C102" s="251" t="s">
        <v>308</v>
      </c>
      <c r="D102" s="225"/>
      <c r="E102" s="226">
        <v>14.82</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211</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2"/>
      <c r="D103" s="244"/>
      <c r="E103" s="244"/>
      <c r="F103" s="244"/>
      <c r="G103" s="244"/>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215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5">
        <v>20</v>
      </c>
      <c r="B104" s="236" t="s">
        <v>309</v>
      </c>
      <c r="C104" s="249" t="s">
        <v>310</v>
      </c>
      <c r="D104" s="237" t="s">
        <v>267</v>
      </c>
      <c r="E104" s="238">
        <v>14.82</v>
      </c>
      <c r="F104" s="239"/>
      <c r="G104" s="240">
        <f>ROUND(E104*F104,2)</f>
        <v>0</v>
      </c>
      <c r="H104" s="239"/>
      <c r="I104" s="240">
        <f>ROUND(E104*H104,2)</f>
        <v>0</v>
      </c>
      <c r="J104" s="239"/>
      <c r="K104" s="240">
        <f>ROUND(E104*J104,2)</f>
        <v>0</v>
      </c>
      <c r="L104" s="240">
        <v>21</v>
      </c>
      <c r="M104" s="240">
        <f>G104*(1+L104/100)</f>
        <v>0</v>
      </c>
      <c r="N104" s="238">
        <v>0</v>
      </c>
      <c r="O104" s="238">
        <f>ROUND(E104*N104,2)</f>
        <v>0</v>
      </c>
      <c r="P104" s="238">
        <v>0</v>
      </c>
      <c r="Q104" s="238">
        <f>ROUND(E104*P104,2)</f>
        <v>0</v>
      </c>
      <c r="R104" s="240" t="s">
        <v>302</v>
      </c>
      <c r="S104" s="240" t="s">
        <v>204</v>
      </c>
      <c r="T104" s="241" t="s">
        <v>204</v>
      </c>
      <c r="U104" s="223">
        <v>0.32</v>
      </c>
      <c r="V104" s="223">
        <f>ROUND(E104*U104,2)</f>
        <v>4.74</v>
      </c>
      <c r="W104" s="223"/>
      <c r="X104" s="223" t="s">
        <v>205</v>
      </c>
      <c r="Y104" s="223" t="s">
        <v>206</v>
      </c>
      <c r="Z104" s="212"/>
      <c r="AA104" s="212"/>
      <c r="AB104" s="212"/>
      <c r="AC104" s="212"/>
      <c r="AD104" s="212"/>
      <c r="AE104" s="212"/>
      <c r="AF104" s="212"/>
      <c r="AG104" s="212" t="s">
        <v>207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2" x14ac:dyDescent="0.2">
      <c r="A105" s="219"/>
      <c r="B105" s="220"/>
      <c r="C105" s="250" t="s">
        <v>307</v>
      </c>
      <c r="D105" s="242"/>
      <c r="E105" s="242"/>
      <c r="F105" s="242"/>
      <c r="G105" s="242"/>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209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45" t="str">
        <f>C105</f>
        <v>svislé nebo šikmé (odkloněné), půdorysně přímé nebo zalomené, stěn základových pasů ve volných nebo zapažených jámách, rýhách, šachtách, včetně případných vzpěr,</v>
      </c>
      <c r="BB105" s="212"/>
      <c r="BC105" s="212"/>
      <c r="BD105" s="212"/>
      <c r="BE105" s="212"/>
      <c r="BF105" s="212"/>
      <c r="BG105" s="212"/>
      <c r="BH105" s="212"/>
    </row>
    <row r="106" spans="1:60" outlineLevel="2" x14ac:dyDescent="0.2">
      <c r="A106" s="219"/>
      <c r="B106" s="220"/>
      <c r="C106" s="251" t="s">
        <v>311</v>
      </c>
      <c r="D106" s="225"/>
      <c r="E106" s="226">
        <v>14.82</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211</v>
      </c>
      <c r="AH106" s="212">
        <v>5</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2"/>
      <c r="D107" s="244"/>
      <c r="E107" s="244"/>
      <c r="F107" s="244"/>
      <c r="G107" s="244"/>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215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5">
        <v>21</v>
      </c>
      <c r="B108" s="236" t="s">
        <v>312</v>
      </c>
      <c r="C108" s="249" t="s">
        <v>313</v>
      </c>
      <c r="D108" s="237" t="s">
        <v>202</v>
      </c>
      <c r="E108" s="238">
        <v>2.3199999999999998</v>
      </c>
      <c r="F108" s="239"/>
      <c r="G108" s="240">
        <f>ROUND(E108*F108,2)</f>
        <v>0</v>
      </c>
      <c r="H108" s="239"/>
      <c r="I108" s="240">
        <f>ROUND(E108*H108,2)</f>
        <v>0</v>
      </c>
      <c r="J108" s="239"/>
      <c r="K108" s="240">
        <f>ROUND(E108*J108,2)</f>
        <v>0</v>
      </c>
      <c r="L108" s="240">
        <v>21</v>
      </c>
      <c r="M108" s="240">
        <f>G108*(1+L108/100)</f>
        <v>0</v>
      </c>
      <c r="N108" s="238">
        <v>2.5249999999999999</v>
      </c>
      <c r="O108" s="238">
        <f>ROUND(E108*N108,2)</f>
        <v>5.86</v>
      </c>
      <c r="P108" s="238">
        <v>0</v>
      </c>
      <c r="Q108" s="238">
        <f>ROUND(E108*P108,2)</f>
        <v>0</v>
      </c>
      <c r="R108" s="240" t="s">
        <v>302</v>
      </c>
      <c r="S108" s="240" t="s">
        <v>204</v>
      </c>
      <c r="T108" s="241" t="s">
        <v>204</v>
      </c>
      <c r="U108" s="223">
        <v>0.47699999999999998</v>
      </c>
      <c r="V108" s="223">
        <f>ROUND(E108*U108,2)</f>
        <v>1.1100000000000001</v>
      </c>
      <c r="W108" s="223"/>
      <c r="X108" s="223" t="s">
        <v>205</v>
      </c>
      <c r="Y108" s="223" t="s">
        <v>206</v>
      </c>
      <c r="Z108" s="212"/>
      <c r="AA108" s="212"/>
      <c r="AB108" s="212"/>
      <c r="AC108" s="212"/>
      <c r="AD108" s="212"/>
      <c r="AE108" s="212"/>
      <c r="AF108" s="212"/>
      <c r="AG108" s="212" t="s">
        <v>207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1" t="s">
        <v>239</v>
      </c>
      <c r="D109" s="225"/>
      <c r="E109" s="226">
        <v>1.6</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211</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1" t="s">
        <v>234</v>
      </c>
      <c r="D110" s="225"/>
      <c r="E110" s="226">
        <v>0.72</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211</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2"/>
      <c r="D111" s="244"/>
      <c r="E111" s="244"/>
      <c r="F111" s="244"/>
      <c r="G111" s="244"/>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215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5">
        <v>22</v>
      </c>
      <c r="B112" s="236" t="s">
        <v>314</v>
      </c>
      <c r="C112" s="249" t="s">
        <v>315</v>
      </c>
      <c r="D112" s="237" t="s">
        <v>267</v>
      </c>
      <c r="E112" s="238">
        <v>8.4</v>
      </c>
      <c r="F112" s="239"/>
      <c r="G112" s="240">
        <f>ROUND(E112*F112,2)</f>
        <v>0</v>
      </c>
      <c r="H112" s="239"/>
      <c r="I112" s="240">
        <f>ROUND(E112*H112,2)</f>
        <v>0</v>
      </c>
      <c r="J112" s="239"/>
      <c r="K112" s="240">
        <f>ROUND(E112*J112,2)</f>
        <v>0</v>
      </c>
      <c r="L112" s="240">
        <v>21</v>
      </c>
      <c r="M112" s="240">
        <f>G112*(1+L112/100)</f>
        <v>0</v>
      </c>
      <c r="N112" s="238">
        <v>2.9999999999999997E-4</v>
      </c>
      <c r="O112" s="238">
        <f>ROUND(E112*N112,2)</f>
        <v>0</v>
      </c>
      <c r="P112" s="238">
        <v>0</v>
      </c>
      <c r="Q112" s="238">
        <f>ROUND(E112*P112,2)</f>
        <v>0</v>
      </c>
      <c r="R112" s="240" t="s">
        <v>284</v>
      </c>
      <c r="S112" s="240" t="s">
        <v>204</v>
      </c>
      <c r="T112" s="241" t="s">
        <v>204</v>
      </c>
      <c r="U112" s="223">
        <v>0</v>
      </c>
      <c r="V112" s="223">
        <f>ROUND(E112*U112,2)</f>
        <v>0</v>
      </c>
      <c r="W112" s="223"/>
      <c r="X112" s="223" t="s">
        <v>285</v>
      </c>
      <c r="Y112" s="223" t="s">
        <v>206</v>
      </c>
      <c r="Z112" s="212"/>
      <c r="AA112" s="212"/>
      <c r="AB112" s="212"/>
      <c r="AC112" s="212"/>
      <c r="AD112" s="212"/>
      <c r="AE112" s="212"/>
      <c r="AF112" s="212"/>
      <c r="AG112" s="212" t="s">
        <v>286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1" t="s">
        <v>316</v>
      </c>
      <c r="D113" s="225"/>
      <c r="E113" s="226">
        <v>8.4</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211</v>
      </c>
      <c r="AH113" s="212">
        <v>5</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2"/>
      <c r="D114" s="244"/>
      <c r="E114" s="244"/>
      <c r="F114" s="244"/>
      <c r="G114" s="244"/>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215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28" t="s">
        <v>198</v>
      </c>
      <c r="B115" s="229" t="s">
        <v>82</v>
      </c>
      <c r="C115" s="248" t="s">
        <v>83</v>
      </c>
      <c r="D115" s="230"/>
      <c r="E115" s="231"/>
      <c r="F115" s="232"/>
      <c r="G115" s="232">
        <f>SUMIF(AG116:AG228,"&lt;&gt;NOR",G116:G228)</f>
        <v>0</v>
      </c>
      <c r="H115" s="232"/>
      <c r="I115" s="232">
        <f>SUM(I116:I228)</f>
        <v>0</v>
      </c>
      <c r="J115" s="232"/>
      <c r="K115" s="232">
        <f>SUM(K116:K228)</f>
        <v>0</v>
      </c>
      <c r="L115" s="232"/>
      <c r="M115" s="232">
        <f>SUM(M116:M228)</f>
        <v>0</v>
      </c>
      <c r="N115" s="231"/>
      <c r="O115" s="231">
        <f>SUM(O116:O228)</f>
        <v>51.990000000000009</v>
      </c>
      <c r="P115" s="231"/>
      <c r="Q115" s="231">
        <f>SUM(Q116:Q228)</f>
        <v>0</v>
      </c>
      <c r="R115" s="232"/>
      <c r="S115" s="232"/>
      <c r="T115" s="233"/>
      <c r="U115" s="227"/>
      <c r="V115" s="227">
        <f>SUM(V116:V228)</f>
        <v>214.60999999999999</v>
      </c>
      <c r="W115" s="227"/>
      <c r="X115" s="227"/>
      <c r="Y115" s="227"/>
      <c r="AG115" t="s">
        <v>199</v>
      </c>
    </row>
    <row r="116" spans="1:60" ht="22.5" outlineLevel="1" x14ac:dyDescent="0.2">
      <c r="A116" s="235">
        <v>23</v>
      </c>
      <c r="B116" s="236" t="s">
        <v>317</v>
      </c>
      <c r="C116" s="249" t="s">
        <v>318</v>
      </c>
      <c r="D116" s="237" t="s">
        <v>202</v>
      </c>
      <c r="E116" s="238">
        <v>1.8844000000000001</v>
      </c>
      <c r="F116" s="239"/>
      <c r="G116" s="240">
        <f>ROUND(E116*F116,2)</f>
        <v>0</v>
      </c>
      <c r="H116" s="239"/>
      <c r="I116" s="240">
        <f>ROUND(E116*H116,2)</f>
        <v>0</v>
      </c>
      <c r="J116" s="239"/>
      <c r="K116" s="240">
        <f>ROUND(E116*J116,2)</f>
        <v>0</v>
      </c>
      <c r="L116" s="240">
        <v>21</v>
      </c>
      <c r="M116" s="240">
        <f>G116*(1+L116/100)</f>
        <v>0</v>
      </c>
      <c r="N116" s="238">
        <v>1.62836</v>
      </c>
      <c r="O116" s="238">
        <f>ROUND(E116*N116,2)</f>
        <v>3.07</v>
      </c>
      <c r="P116" s="238">
        <v>0</v>
      </c>
      <c r="Q116" s="238">
        <f>ROUND(E116*P116,2)</f>
        <v>0</v>
      </c>
      <c r="R116" s="240" t="s">
        <v>319</v>
      </c>
      <c r="S116" s="240" t="s">
        <v>204</v>
      </c>
      <c r="T116" s="241" t="s">
        <v>204</v>
      </c>
      <c r="U116" s="223">
        <v>3.9380000000000002</v>
      </c>
      <c r="V116" s="223">
        <f>ROUND(E116*U116,2)</f>
        <v>7.42</v>
      </c>
      <c r="W116" s="223"/>
      <c r="X116" s="223" t="s">
        <v>205</v>
      </c>
      <c r="Y116" s="223" t="s">
        <v>206</v>
      </c>
      <c r="Z116" s="212"/>
      <c r="AA116" s="212"/>
      <c r="AB116" s="212"/>
      <c r="AC116" s="212"/>
      <c r="AD116" s="212"/>
      <c r="AE116" s="212"/>
      <c r="AF116" s="212"/>
      <c r="AG116" s="212" t="s">
        <v>207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320</v>
      </c>
      <c r="D117" s="242"/>
      <c r="E117" s="242"/>
      <c r="F117" s="242"/>
      <c r="G117" s="242"/>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209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1" t="s">
        <v>321</v>
      </c>
      <c r="D118" s="225"/>
      <c r="E118" s="226">
        <v>0.62439999999999996</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211</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1" t="s">
        <v>322</v>
      </c>
      <c r="D119" s="225"/>
      <c r="E119" s="226">
        <v>1.26</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211</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2"/>
      <c r="D120" s="244"/>
      <c r="E120" s="244"/>
      <c r="F120" s="244"/>
      <c r="G120" s="244"/>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215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33.75" outlineLevel="1" x14ac:dyDescent="0.2">
      <c r="A121" s="235">
        <v>24</v>
      </c>
      <c r="B121" s="236" t="s">
        <v>323</v>
      </c>
      <c r="C121" s="249" t="s">
        <v>324</v>
      </c>
      <c r="D121" s="237" t="s">
        <v>267</v>
      </c>
      <c r="E121" s="238">
        <v>18.45</v>
      </c>
      <c r="F121" s="239"/>
      <c r="G121" s="240">
        <f>ROUND(E121*F121,2)</f>
        <v>0</v>
      </c>
      <c r="H121" s="239"/>
      <c r="I121" s="240">
        <f>ROUND(E121*H121,2)</f>
        <v>0</v>
      </c>
      <c r="J121" s="239"/>
      <c r="K121" s="240">
        <f>ROUND(E121*J121,2)</f>
        <v>0</v>
      </c>
      <c r="L121" s="240">
        <v>21</v>
      </c>
      <c r="M121" s="240">
        <f>G121*(1+L121/100)</f>
        <v>0</v>
      </c>
      <c r="N121" s="238">
        <v>0.20755999999999999</v>
      </c>
      <c r="O121" s="238">
        <f>ROUND(E121*N121,2)</f>
        <v>3.83</v>
      </c>
      <c r="P121" s="238">
        <v>0</v>
      </c>
      <c r="Q121" s="238">
        <f>ROUND(E121*P121,2)</f>
        <v>0</v>
      </c>
      <c r="R121" s="240" t="s">
        <v>302</v>
      </c>
      <c r="S121" s="240" t="s">
        <v>204</v>
      </c>
      <c r="T121" s="241" t="s">
        <v>204</v>
      </c>
      <c r="U121" s="223">
        <v>0.74</v>
      </c>
      <c r="V121" s="223">
        <f>ROUND(E121*U121,2)</f>
        <v>13.65</v>
      </c>
      <c r="W121" s="223"/>
      <c r="X121" s="223" t="s">
        <v>205</v>
      </c>
      <c r="Y121" s="223" t="s">
        <v>206</v>
      </c>
      <c r="Z121" s="212"/>
      <c r="AA121" s="212"/>
      <c r="AB121" s="212"/>
      <c r="AC121" s="212"/>
      <c r="AD121" s="212"/>
      <c r="AE121" s="212"/>
      <c r="AF121" s="212"/>
      <c r="AG121" s="212" t="s">
        <v>207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1" t="s">
        <v>325</v>
      </c>
      <c r="D122" s="225"/>
      <c r="E122" s="226">
        <v>18.45</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211</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2"/>
      <c r="D123" s="244"/>
      <c r="E123" s="244"/>
      <c r="F123" s="244"/>
      <c r="G123" s="244"/>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215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5">
        <v>25</v>
      </c>
      <c r="B124" s="236" t="s">
        <v>326</v>
      </c>
      <c r="C124" s="249" t="s">
        <v>327</v>
      </c>
      <c r="D124" s="237" t="s">
        <v>267</v>
      </c>
      <c r="E124" s="238">
        <v>57.08</v>
      </c>
      <c r="F124" s="239"/>
      <c r="G124" s="240">
        <f>ROUND(E124*F124,2)</f>
        <v>0</v>
      </c>
      <c r="H124" s="239"/>
      <c r="I124" s="240">
        <f>ROUND(E124*H124,2)</f>
        <v>0</v>
      </c>
      <c r="J124" s="239"/>
      <c r="K124" s="240">
        <f>ROUND(E124*J124,2)</f>
        <v>0</v>
      </c>
      <c r="L124" s="240">
        <v>21</v>
      </c>
      <c r="M124" s="240">
        <f>G124*(1+L124/100)</f>
        <v>0</v>
      </c>
      <c r="N124" s="238">
        <v>0.20541000000000001</v>
      </c>
      <c r="O124" s="238">
        <f>ROUND(E124*N124,2)</f>
        <v>11.72</v>
      </c>
      <c r="P124" s="238">
        <v>0</v>
      </c>
      <c r="Q124" s="238">
        <f>ROUND(E124*P124,2)</f>
        <v>0</v>
      </c>
      <c r="R124" s="240" t="s">
        <v>302</v>
      </c>
      <c r="S124" s="240" t="s">
        <v>204</v>
      </c>
      <c r="T124" s="241" t="s">
        <v>204</v>
      </c>
      <c r="U124" s="223">
        <v>0.74</v>
      </c>
      <c r="V124" s="223">
        <f>ROUND(E124*U124,2)</f>
        <v>42.24</v>
      </c>
      <c r="W124" s="223"/>
      <c r="X124" s="223" t="s">
        <v>205</v>
      </c>
      <c r="Y124" s="223" t="s">
        <v>206</v>
      </c>
      <c r="Z124" s="212"/>
      <c r="AA124" s="212"/>
      <c r="AB124" s="212"/>
      <c r="AC124" s="212"/>
      <c r="AD124" s="212"/>
      <c r="AE124" s="212"/>
      <c r="AF124" s="212"/>
      <c r="AG124" s="212" t="s">
        <v>207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1" t="s">
        <v>328</v>
      </c>
      <c r="D125" s="225"/>
      <c r="E125" s="226">
        <v>75.599999999999994</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211</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1" t="s">
        <v>329</v>
      </c>
      <c r="D126" s="225"/>
      <c r="E126" s="226">
        <v>-18.52</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211</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2"/>
      <c r="D127" s="244"/>
      <c r="E127" s="244"/>
      <c r="F127" s="244"/>
      <c r="G127" s="244"/>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215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5">
        <v>26</v>
      </c>
      <c r="B128" s="236" t="s">
        <v>330</v>
      </c>
      <c r="C128" s="249" t="s">
        <v>331</v>
      </c>
      <c r="D128" s="237" t="s">
        <v>332</v>
      </c>
      <c r="E128" s="238">
        <v>2</v>
      </c>
      <c r="F128" s="239"/>
      <c r="G128" s="240">
        <f>ROUND(E128*F128,2)</f>
        <v>0</v>
      </c>
      <c r="H128" s="239"/>
      <c r="I128" s="240">
        <f>ROUND(E128*H128,2)</f>
        <v>0</v>
      </c>
      <c r="J128" s="239"/>
      <c r="K128" s="240">
        <f>ROUND(E128*J128,2)</f>
        <v>0</v>
      </c>
      <c r="L128" s="240">
        <v>21</v>
      </c>
      <c r="M128" s="240">
        <f>G128*(1+L128/100)</f>
        <v>0</v>
      </c>
      <c r="N128" s="238">
        <v>1.5730000000000001E-2</v>
      </c>
      <c r="O128" s="238">
        <f>ROUND(E128*N128,2)</f>
        <v>0.03</v>
      </c>
      <c r="P128" s="238">
        <v>0</v>
      </c>
      <c r="Q128" s="238">
        <f>ROUND(E128*P128,2)</f>
        <v>0</v>
      </c>
      <c r="R128" s="240" t="s">
        <v>302</v>
      </c>
      <c r="S128" s="240" t="s">
        <v>204</v>
      </c>
      <c r="T128" s="241" t="s">
        <v>204</v>
      </c>
      <c r="U128" s="223">
        <v>0.23250000000000001</v>
      </c>
      <c r="V128" s="223">
        <f>ROUND(E128*U128,2)</f>
        <v>0.47</v>
      </c>
      <c r="W128" s="223"/>
      <c r="X128" s="223" t="s">
        <v>205</v>
      </c>
      <c r="Y128" s="223" t="s">
        <v>206</v>
      </c>
      <c r="Z128" s="212"/>
      <c r="AA128" s="212"/>
      <c r="AB128" s="212"/>
      <c r="AC128" s="212"/>
      <c r="AD128" s="212"/>
      <c r="AE128" s="212"/>
      <c r="AF128" s="212"/>
      <c r="AG128" s="212" t="s">
        <v>207</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1" t="s">
        <v>333</v>
      </c>
      <c r="D129" s="225"/>
      <c r="E129" s="226">
        <v>2</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211</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2"/>
      <c r="D130" s="244"/>
      <c r="E130" s="244"/>
      <c r="F130" s="244"/>
      <c r="G130" s="244"/>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215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5">
        <v>27</v>
      </c>
      <c r="B131" s="236" t="s">
        <v>334</v>
      </c>
      <c r="C131" s="249" t="s">
        <v>335</v>
      </c>
      <c r="D131" s="237" t="s">
        <v>332</v>
      </c>
      <c r="E131" s="238">
        <v>3</v>
      </c>
      <c r="F131" s="239"/>
      <c r="G131" s="240">
        <f>ROUND(E131*F131,2)</f>
        <v>0</v>
      </c>
      <c r="H131" s="239"/>
      <c r="I131" s="240">
        <f>ROUND(E131*H131,2)</f>
        <v>0</v>
      </c>
      <c r="J131" s="239"/>
      <c r="K131" s="240">
        <f>ROUND(E131*J131,2)</f>
        <v>0</v>
      </c>
      <c r="L131" s="240">
        <v>21</v>
      </c>
      <c r="M131" s="240">
        <f>G131*(1+L131/100)</f>
        <v>0</v>
      </c>
      <c r="N131" s="238">
        <v>2.0840000000000001E-2</v>
      </c>
      <c r="O131" s="238">
        <f>ROUND(E131*N131,2)</f>
        <v>0.06</v>
      </c>
      <c r="P131" s="238">
        <v>0</v>
      </c>
      <c r="Q131" s="238">
        <f>ROUND(E131*P131,2)</f>
        <v>0</v>
      </c>
      <c r="R131" s="240" t="s">
        <v>302</v>
      </c>
      <c r="S131" s="240" t="s">
        <v>204</v>
      </c>
      <c r="T131" s="241" t="s">
        <v>204</v>
      </c>
      <c r="U131" s="223">
        <v>0.3175</v>
      </c>
      <c r="V131" s="223">
        <f>ROUND(E131*U131,2)</f>
        <v>0.95</v>
      </c>
      <c r="W131" s="223"/>
      <c r="X131" s="223" t="s">
        <v>205</v>
      </c>
      <c r="Y131" s="223" t="s">
        <v>206</v>
      </c>
      <c r="Z131" s="212"/>
      <c r="AA131" s="212"/>
      <c r="AB131" s="212"/>
      <c r="AC131" s="212"/>
      <c r="AD131" s="212"/>
      <c r="AE131" s="212"/>
      <c r="AF131" s="212"/>
      <c r="AG131" s="212" t="s">
        <v>207</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1" t="s">
        <v>336</v>
      </c>
      <c r="D132" s="225"/>
      <c r="E132" s="226">
        <v>3</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211</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2"/>
      <c r="D133" s="244"/>
      <c r="E133" s="244"/>
      <c r="F133" s="244"/>
      <c r="G133" s="244"/>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215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5">
        <v>28</v>
      </c>
      <c r="B134" s="236" t="s">
        <v>337</v>
      </c>
      <c r="C134" s="249" t="s">
        <v>338</v>
      </c>
      <c r="D134" s="237" t="s">
        <v>332</v>
      </c>
      <c r="E134" s="238">
        <v>8</v>
      </c>
      <c r="F134" s="239"/>
      <c r="G134" s="240">
        <f>ROUND(E134*F134,2)</f>
        <v>0</v>
      </c>
      <c r="H134" s="239"/>
      <c r="I134" s="240">
        <f>ROUND(E134*H134,2)</f>
        <v>0</v>
      </c>
      <c r="J134" s="239"/>
      <c r="K134" s="240">
        <f>ROUND(E134*J134,2)</f>
        <v>0</v>
      </c>
      <c r="L134" s="240">
        <v>21</v>
      </c>
      <c r="M134" s="240">
        <f>G134*(1+L134/100)</f>
        <v>0</v>
      </c>
      <c r="N134" s="238">
        <v>3.637E-2</v>
      </c>
      <c r="O134" s="238">
        <f>ROUND(E134*N134,2)</f>
        <v>0.28999999999999998</v>
      </c>
      <c r="P134" s="238">
        <v>0</v>
      </c>
      <c r="Q134" s="238">
        <f>ROUND(E134*P134,2)</f>
        <v>0</v>
      </c>
      <c r="R134" s="240" t="s">
        <v>302</v>
      </c>
      <c r="S134" s="240" t="s">
        <v>204</v>
      </c>
      <c r="T134" s="241" t="s">
        <v>204</v>
      </c>
      <c r="U134" s="223">
        <v>0.245</v>
      </c>
      <c r="V134" s="223">
        <f>ROUND(E134*U134,2)</f>
        <v>1.96</v>
      </c>
      <c r="W134" s="223"/>
      <c r="X134" s="223" t="s">
        <v>205</v>
      </c>
      <c r="Y134" s="223" t="s">
        <v>206</v>
      </c>
      <c r="Z134" s="212"/>
      <c r="AA134" s="212"/>
      <c r="AB134" s="212"/>
      <c r="AC134" s="212"/>
      <c r="AD134" s="212"/>
      <c r="AE134" s="212"/>
      <c r="AF134" s="212"/>
      <c r="AG134" s="212" t="s">
        <v>207</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1" t="s">
        <v>339</v>
      </c>
      <c r="D135" s="225"/>
      <c r="E135" s="226">
        <v>8</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211</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2"/>
      <c r="D136" s="244"/>
      <c r="E136" s="244"/>
      <c r="F136" s="244"/>
      <c r="G136" s="244"/>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215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35">
        <v>29</v>
      </c>
      <c r="B137" s="236" t="s">
        <v>340</v>
      </c>
      <c r="C137" s="249" t="s">
        <v>341</v>
      </c>
      <c r="D137" s="237" t="s">
        <v>332</v>
      </c>
      <c r="E137" s="238">
        <v>28</v>
      </c>
      <c r="F137" s="239"/>
      <c r="G137" s="240">
        <f>ROUND(E137*F137,2)</f>
        <v>0</v>
      </c>
      <c r="H137" s="239"/>
      <c r="I137" s="240">
        <f>ROUND(E137*H137,2)</f>
        <v>0</v>
      </c>
      <c r="J137" s="239"/>
      <c r="K137" s="240">
        <f>ROUND(E137*J137,2)</f>
        <v>0</v>
      </c>
      <c r="L137" s="240">
        <v>21</v>
      </c>
      <c r="M137" s="240">
        <f>G137*(1+L137/100)</f>
        <v>0</v>
      </c>
      <c r="N137" s="238">
        <v>5.4730000000000001E-2</v>
      </c>
      <c r="O137" s="238">
        <f>ROUND(E137*N137,2)</f>
        <v>1.53</v>
      </c>
      <c r="P137" s="238">
        <v>0</v>
      </c>
      <c r="Q137" s="238">
        <f>ROUND(E137*P137,2)</f>
        <v>0</v>
      </c>
      <c r="R137" s="240" t="s">
        <v>302</v>
      </c>
      <c r="S137" s="240" t="s">
        <v>204</v>
      </c>
      <c r="T137" s="241" t="s">
        <v>204</v>
      </c>
      <c r="U137" s="223">
        <v>0.26</v>
      </c>
      <c r="V137" s="223">
        <f>ROUND(E137*U137,2)</f>
        <v>7.28</v>
      </c>
      <c r="W137" s="223"/>
      <c r="X137" s="223" t="s">
        <v>205</v>
      </c>
      <c r="Y137" s="223" t="s">
        <v>206</v>
      </c>
      <c r="Z137" s="212"/>
      <c r="AA137" s="212"/>
      <c r="AB137" s="212"/>
      <c r="AC137" s="212"/>
      <c r="AD137" s="212"/>
      <c r="AE137" s="212"/>
      <c r="AF137" s="212"/>
      <c r="AG137" s="212" t="s">
        <v>207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1" t="s">
        <v>342</v>
      </c>
      <c r="D138" s="225"/>
      <c r="E138" s="226">
        <v>28</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211</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52"/>
      <c r="D139" s="244"/>
      <c r="E139" s="244"/>
      <c r="F139" s="244"/>
      <c r="G139" s="244"/>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215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35">
        <v>30</v>
      </c>
      <c r="B140" s="236" t="s">
        <v>343</v>
      </c>
      <c r="C140" s="249" t="s">
        <v>344</v>
      </c>
      <c r="D140" s="237" t="s">
        <v>332</v>
      </c>
      <c r="E140" s="238">
        <v>4</v>
      </c>
      <c r="F140" s="239"/>
      <c r="G140" s="240">
        <f>ROUND(E140*F140,2)</f>
        <v>0</v>
      </c>
      <c r="H140" s="239"/>
      <c r="I140" s="240">
        <f>ROUND(E140*H140,2)</f>
        <v>0</v>
      </c>
      <c r="J140" s="239"/>
      <c r="K140" s="240">
        <f>ROUND(E140*J140,2)</f>
        <v>0</v>
      </c>
      <c r="L140" s="240">
        <v>21</v>
      </c>
      <c r="M140" s="240">
        <f>G140*(1+L140/100)</f>
        <v>0</v>
      </c>
      <c r="N140" s="238">
        <v>9.0499999999999997E-2</v>
      </c>
      <c r="O140" s="238">
        <f>ROUND(E140*N140,2)</f>
        <v>0.36</v>
      </c>
      <c r="P140" s="238">
        <v>0</v>
      </c>
      <c r="Q140" s="238">
        <f>ROUND(E140*P140,2)</f>
        <v>0</v>
      </c>
      <c r="R140" s="240" t="s">
        <v>302</v>
      </c>
      <c r="S140" s="240" t="s">
        <v>204</v>
      </c>
      <c r="T140" s="241" t="s">
        <v>204</v>
      </c>
      <c r="U140" s="223">
        <v>0.38</v>
      </c>
      <c r="V140" s="223">
        <f>ROUND(E140*U140,2)</f>
        <v>1.52</v>
      </c>
      <c r="W140" s="223"/>
      <c r="X140" s="223" t="s">
        <v>205</v>
      </c>
      <c r="Y140" s="223" t="s">
        <v>206</v>
      </c>
      <c r="Z140" s="212"/>
      <c r="AA140" s="212"/>
      <c r="AB140" s="212"/>
      <c r="AC140" s="212"/>
      <c r="AD140" s="212"/>
      <c r="AE140" s="212"/>
      <c r="AF140" s="212"/>
      <c r="AG140" s="212" t="s">
        <v>207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1" t="s">
        <v>345</v>
      </c>
      <c r="D141" s="225"/>
      <c r="E141" s="226">
        <v>4</v>
      </c>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211</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2"/>
      <c r="D142" s="244"/>
      <c r="E142" s="244"/>
      <c r="F142" s="244"/>
      <c r="G142" s="244"/>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215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5">
        <v>31</v>
      </c>
      <c r="B143" s="236" t="s">
        <v>346</v>
      </c>
      <c r="C143" s="249" t="s">
        <v>347</v>
      </c>
      <c r="D143" s="237" t="s">
        <v>202</v>
      </c>
      <c r="E143" s="238">
        <v>1.0094000000000001</v>
      </c>
      <c r="F143" s="239"/>
      <c r="G143" s="240">
        <f>ROUND(E143*F143,2)</f>
        <v>0</v>
      </c>
      <c r="H143" s="239"/>
      <c r="I143" s="240">
        <f>ROUND(E143*H143,2)</f>
        <v>0</v>
      </c>
      <c r="J143" s="239"/>
      <c r="K143" s="240">
        <f>ROUND(E143*J143,2)</f>
        <v>0</v>
      </c>
      <c r="L143" s="240">
        <v>21</v>
      </c>
      <c r="M143" s="240">
        <f>G143*(1+L143/100)</f>
        <v>0</v>
      </c>
      <c r="N143" s="238">
        <v>1.6823999999999999</v>
      </c>
      <c r="O143" s="238">
        <f>ROUND(E143*N143,2)</f>
        <v>1.7</v>
      </c>
      <c r="P143" s="238">
        <v>0</v>
      </c>
      <c r="Q143" s="238">
        <f>ROUND(E143*P143,2)</f>
        <v>0</v>
      </c>
      <c r="R143" s="240" t="s">
        <v>319</v>
      </c>
      <c r="S143" s="240" t="s">
        <v>204</v>
      </c>
      <c r="T143" s="241" t="s">
        <v>204</v>
      </c>
      <c r="U143" s="223">
        <v>6.8680000000000003</v>
      </c>
      <c r="V143" s="223">
        <f>ROUND(E143*U143,2)</f>
        <v>6.93</v>
      </c>
      <c r="W143" s="223"/>
      <c r="X143" s="223" t="s">
        <v>205</v>
      </c>
      <c r="Y143" s="223" t="s">
        <v>206</v>
      </c>
      <c r="Z143" s="212"/>
      <c r="AA143" s="212"/>
      <c r="AB143" s="212"/>
      <c r="AC143" s="212"/>
      <c r="AD143" s="212"/>
      <c r="AE143" s="212"/>
      <c r="AF143" s="212"/>
      <c r="AG143" s="212" t="s">
        <v>207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0" t="s">
        <v>348</v>
      </c>
      <c r="D144" s="242"/>
      <c r="E144" s="242"/>
      <c r="F144" s="242"/>
      <c r="G144" s="242"/>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209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1" t="s">
        <v>349</v>
      </c>
      <c r="D145" s="225"/>
      <c r="E145" s="226">
        <v>0.315</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211</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1" t="s">
        <v>350</v>
      </c>
      <c r="D146" s="225"/>
      <c r="E146" s="226">
        <v>0.29820000000000002</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211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1" t="s">
        <v>351</v>
      </c>
      <c r="D147" s="225"/>
      <c r="E147" s="226">
        <v>0.3402</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211</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1" t="s">
        <v>352</v>
      </c>
      <c r="D148" s="225"/>
      <c r="E148" s="226">
        <v>5.6000000000000001E-2</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211</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2"/>
      <c r="D149" s="244"/>
      <c r="E149" s="244"/>
      <c r="F149" s="244"/>
      <c r="G149" s="244"/>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215</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5">
        <v>32</v>
      </c>
      <c r="B150" s="236" t="s">
        <v>353</v>
      </c>
      <c r="C150" s="249" t="s">
        <v>354</v>
      </c>
      <c r="D150" s="237" t="s">
        <v>283</v>
      </c>
      <c r="E150" s="238">
        <v>0.46831</v>
      </c>
      <c r="F150" s="239"/>
      <c r="G150" s="240">
        <f>ROUND(E150*F150,2)</f>
        <v>0</v>
      </c>
      <c r="H150" s="239"/>
      <c r="I150" s="240">
        <f>ROUND(E150*H150,2)</f>
        <v>0</v>
      </c>
      <c r="J150" s="239"/>
      <c r="K150" s="240">
        <f>ROUND(E150*J150,2)</f>
        <v>0</v>
      </c>
      <c r="L150" s="240">
        <v>21</v>
      </c>
      <c r="M150" s="240">
        <f>G150*(1+L150/100)</f>
        <v>0</v>
      </c>
      <c r="N150" s="238">
        <v>1.0970899999999999</v>
      </c>
      <c r="O150" s="238">
        <f>ROUND(E150*N150,2)</f>
        <v>0.51</v>
      </c>
      <c r="P150" s="238">
        <v>0</v>
      </c>
      <c r="Q150" s="238">
        <f>ROUND(E150*P150,2)</f>
        <v>0</v>
      </c>
      <c r="R150" s="240" t="s">
        <v>302</v>
      </c>
      <c r="S150" s="240" t="s">
        <v>204</v>
      </c>
      <c r="T150" s="241" t="s">
        <v>204</v>
      </c>
      <c r="U150" s="223">
        <v>16.582999999999998</v>
      </c>
      <c r="V150" s="223">
        <f>ROUND(E150*U150,2)</f>
        <v>7.77</v>
      </c>
      <c r="W150" s="223"/>
      <c r="X150" s="223" t="s">
        <v>205</v>
      </c>
      <c r="Y150" s="223" t="s">
        <v>206</v>
      </c>
      <c r="Z150" s="212"/>
      <c r="AA150" s="212"/>
      <c r="AB150" s="212"/>
      <c r="AC150" s="212"/>
      <c r="AD150" s="212"/>
      <c r="AE150" s="212"/>
      <c r="AF150" s="212"/>
      <c r="AG150" s="212" t="s">
        <v>207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0" t="s">
        <v>355</v>
      </c>
      <c r="D151" s="242"/>
      <c r="E151" s="242"/>
      <c r="F151" s="242"/>
      <c r="G151" s="242"/>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209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1" t="s">
        <v>356</v>
      </c>
      <c r="D152" s="225"/>
      <c r="E152" s="226">
        <v>0.46831</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211</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2"/>
      <c r="D153" s="244"/>
      <c r="E153" s="244"/>
      <c r="F153" s="244"/>
      <c r="G153" s="244"/>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215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5">
        <v>33</v>
      </c>
      <c r="B154" s="236" t="s">
        <v>357</v>
      </c>
      <c r="C154" s="249" t="s">
        <v>358</v>
      </c>
      <c r="D154" s="237" t="s">
        <v>283</v>
      </c>
      <c r="E154" s="238">
        <v>2.5219999999999999E-2</v>
      </c>
      <c r="F154" s="239"/>
      <c r="G154" s="240">
        <f>ROUND(E154*F154,2)</f>
        <v>0</v>
      </c>
      <c r="H154" s="239"/>
      <c r="I154" s="240">
        <f>ROUND(E154*H154,2)</f>
        <v>0</v>
      </c>
      <c r="J154" s="239"/>
      <c r="K154" s="240">
        <f>ROUND(E154*J154,2)</f>
        <v>0</v>
      </c>
      <c r="L154" s="240">
        <v>21</v>
      </c>
      <c r="M154" s="240">
        <f>G154*(1+L154/100)</f>
        <v>0</v>
      </c>
      <c r="N154" s="238">
        <v>1.0900000000000001</v>
      </c>
      <c r="O154" s="238">
        <f>ROUND(E154*N154,2)</f>
        <v>0.03</v>
      </c>
      <c r="P154" s="238">
        <v>0</v>
      </c>
      <c r="Q154" s="238">
        <f>ROUND(E154*P154,2)</f>
        <v>0</v>
      </c>
      <c r="R154" s="240" t="s">
        <v>319</v>
      </c>
      <c r="S154" s="240" t="s">
        <v>204</v>
      </c>
      <c r="T154" s="241" t="s">
        <v>204</v>
      </c>
      <c r="U154" s="223">
        <v>20.6</v>
      </c>
      <c r="V154" s="223">
        <f>ROUND(E154*U154,2)</f>
        <v>0.52</v>
      </c>
      <c r="W154" s="223"/>
      <c r="X154" s="223" t="s">
        <v>205</v>
      </c>
      <c r="Y154" s="223" t="s">
        <v>206</v>
      </c>
      <c r="Z154" s="212"/>
      <c r="AA154" s="212"/>
      <c r="AB154" s="212"/>
      <c r="AC154" s="212"/>
      <c r="AD154" s="212"/>
      <c r="AE154" s="212"/>
      <c r="AF154" s="212"/>
      <c r="AG154" s="212" t="s">
        <v>207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0" t="s">
        <v>359</v>
      </c>
      <c r="D155" s="242"/>
      <c r="E155" s="242"/>
      <c r="F155" s="242"/>
      <c r="G155" s="242"/>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209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1" t="s">
        <v>360</v>
      </c>
      <c r="D156" s="225"/>
      <c r="E156" s="226">
        <v>2.5219999999999999E-2</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211</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52"/>
      <c r="D157" s="244"/>
      <c r="E157" s="244"/>
      <c r="F157" s="244"/>
      <c r="G157" s="244"/>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215</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5">
        <v>34</v>
      </c>
      <c r="B158" s="236" t="s">
        <v>361</v>
      </c>
      <c r="C158" s="249" t="s">
        <v>362</v>
      </c>
      <c r="D158" s="237" t="s">
        <v>283</v>
      </c>
      <c r="E158" s="238">
        <v>0.16303999999999999</v>
      </c>
      <c r="F158" s="239"/>
      <c r="G158" s="240">
        <f>ROUND(E158*F158,2)</f>
        <v>0</v>
      </c>
      <c r="H158" s="239"/>
      <c r="I158" s="240">
        <f>ROUND(E158*H158,2)</f>
        <v>0</v>
      </c>
      <c r="J158" s="239"/>
      <c r="K158" s="240">
        <f>ROUND(E158*J158,2)</f>
        <v>0</v>
      </c>
      <c r="L158" s="240">
        <v>21</v>
      </c>
      <c r="M158" s="240">
        <f>G158*(1+L158/100)</f>
        <v>0</v>
      </c>
      <c r="N158" s="238">
        <v>1.0900000000000001</v>
      </c>
      <c r="O158" s="238">
        <f>ROUND(E158*N158,2)</f>
        <v>0.18</v>
      </c>
      <c r="P158" s="238">
        <v>0</v>
      </c>
      <c r="Q158" s="238">
        <f>ROUND(E158*P158,2)</f>
        <v>0</v>
      </c>
      <c r="R158" s="240" t="s">
        <v>319</v>
      </c>
      <c r="S158" s="240" t="s">
        <v>204</v>
      </c>
      <c r="T158" s="241" t="s">
        <v>204</v>
      </c>
      <c r="U158" s="223">
        <v>20.6</v>
      </c>
      <c r="V158" s="223">
        <f>ROUND(E158*U158,2)</f>
        <v>3.36</v>
      </c>
      <c r="W158" s="223"/>
      <c r="X158" s="223" t="s">
        <v>205</v>
      </c>
      <c r="Y158" s="223" t="s">
        <v>206</v>
      </c>
      <c r="Z158" s="212"/>
      <c r="AA158" s="212"/>
      <c r="AB158" s="212"/>
      <c r="AC158" s="212"/>
      <c r="AD158" s="212"/>
      <c r="AE158" s="212"/>
      <c r="AF158" s="212"/>
      <c r="AG158" s="212" t="s">
        <v>207</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0" t="s">
        <v>359</v>
      </c>
      <c r="D159" s="242"/>
      <c r="E159" s="242"/>
      <c r="F159" s="242"/>
      <c r="G159" s="242"/>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209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1" t="s">
        <v>363</v>
      </c>
      <c r="D160" s="225"/>
      <c r="E160" s="226">
        <v>0.16303999999999999</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211</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2"/>
      <c r="D161" s="244"/>
      <c r="E161" s="244"/>
      <c r="F161" s="244"/>
      <c r="G161" s="244"/>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215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5">
        <v>35</v>
      </c>
      <c r="B162" s="236" t="s">
        <v>364</v>
      </c>
      <c r="C162" s="249" t="s">
        <v>365</v>
      </c>
      <c r="D162" s="237" t="s">
        <v>283</v>
      </c>
      <c r="E162" s="238">
        <v>7.4130000000000001E-2</v>
      </c>
      <c r="F162" s="239"/>
      <c r="G162" s="240">
        <f>ROUND(E162*F162,2)</f>
        <v>0</v>
      </c>
      <c r="H162" s="239"/>
      <c r="I162" s="240">
        <f>ROUND(E162*H162,2)</f>
        <v>0</v>
      </c>
      <c r="J162" s="239"/>
      <c r="K162" s="240">
        <f>ROUND(E162*J162,2)</f>
        <v>0</v>
      </c>
      <c r="L162" s="240">
        <v>21</v>
      </c>
      <c r="M162" s="240">
        <f>G162*(1+L162/100)</f>
        <v>0</v>
      </c>
      <c r="N162" s="238">
        <v>1.0900000000000001</v>
      </c>
      <c r="O162" s="238">
        <f>ROUND(E162*N162,2)</f>
        <v>0.08</v>
      </c>
      <c r="P162" s="238">
        <v>0</v>
      </c>
      <c r="Q162" s="238">
        <f>ROUND(E162*P162,2)</f>
        <v>0</v>
      </c>
      <c r="R162" s="240" t="s">
        <v>319</v>
      </c>
      <c r="S162" s="240" t="s">
        <v>204</v>
      </c>
      <c r="T162" s="241" t="s">
        <v>204</v>
      </c>
      <c r="U162" s="223">
        <v>18.8</v>
      </c>
      <c r="V162" s="223">
        <f>ROUND(E162*U162,2)</f>
        <v>1.39</v>
      </c>
      <c r="W162" s="223"/>
      <c r="X162" s="223" t="s">
        <v>205</v>
      </c>
      <c r="Y162" s="223" t="s">
        <v>206</v>
      </c>
      <c r="Z162" s="212"/>
      <c r="AA162" s="212"/>
      <c r="AB162" s="212"/>
      <c r="AC162" s="212"/>
      <c r="AD162" s="212"/>
      <c r="AE162" s="212"/>
      <c r="AF162" s="212"/>
      <c r="AG162" s="212" t="s">
        <v>207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50" t="s">
        <v>359</v>
      </c>
      <c r="D163" s="242"/>
      <c r="E163" s="242"/>
      <c r="F163" s="242"/>
      <c r="G163" s="242"/>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209</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51" t="s">
        <v>366</v>
      </c>
      <c r="D164" s="225"/>
      <c r="E164" s="226">
        <v>7.4130000000000001E-2</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211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2"/>
      <c r="D165" s="244"/>
      <c r="E165" s="244"/>
      <c r="F165" s="244"/>
      <c r="G165" s="244"/>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215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5">
        <v>36</v>
      </c>
      <c r="B166" s="236" t="s">
        <v>367</v>
      </c>
      <c r="C166" s="249" t="s">
        <v>368</v>
      </c>
      <c r="D166" s="237" t="s">
        <v>283</v>
      </c>
      <c r="E166" s="238">
        <v>5.0259999999999999E-2</v>
      </c>
      <c r="F166" s="239"/>
      <c r="G166" s="240">
        <f>ROUND(E166*F166,2)</f>
        <v>0</v>
      </c>
      <c r="H166" s="239"/>
      <c r="I166" s="240">
        <f>ROUND(E166*H166,2)</f>
        <v>0</v>
      </c>
      <c r="J166" s="239"/>
      <c r="K166" s="240">
        <f>ROUND(E166*J166,2)</f>
        <v>0</v>
      </c>
      <c r="L166" s="240">
        <v>21</v>
      </c>
      <c r="M166" s="240">
        <f>G166*(1+L166/100)</f>
        <v>0</v>
      </c>
      <c r="N166" s="238">
        <v>1.0900000000000001</v>
      </c>
      <c r="O166" s="238">
        <f>ROUND(E166*N166,2)</f>
        <v>0.05</v>
      </c>
      <c r="P166" s="238">
        <v>0</v>
      </c>
      <c r="Q166" s="238">
        <f>ROUND(E166*P166,2)</f>
        <v>0</v>
      </c>
      <c r="R166" s="240" t="s">
        <v>319</v>
      </c>
      <c r="S166" s="240" t="s">
        <v>204</v>
      </c>
      <c r="T166" s="241" t="s">
        <v>204</v>
      </c>
      <c r="U166" s="223">
        <v>18.8</v>
      </c>
      <c r="V166" s="223">
        <f>ROUND(E166*U166,2)</f>
        <v>0.94</v>
      </c>
      <c r="W166" s="223"/>
      <c r="X166" s="223" t="s">
        <v>205</v>
      </c>
      <c r="Y166" s="223" t="s">
        <v>206</v>
      </c>
      <c r="Z166" s="212"/>
      <c r="AA166" s="212"/>
      <c r="AB166" s="212"/>
      <c r="AC166" s="212"/>
      <c r="AD166" s="212"/>
      <c r="AE166" s="212"/>
      <c r="AF166" s="212"/>
      <c r="AG166" s="212" t="s">
        <v>207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0" t="s">
        <v>359</v>
      </c>
      <c r="D167" s="242"/>
      <c r="E167" s="242"/>
      <c r="F167" s="242"/>
      <c r="G167" s="242"/>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209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1" t="s">
        <v>369</v>
      </c>
      <c r="D168" s="225"/>
      <c r="E168" s="226">
        <v>5.0259999999999999E-2</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211</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2"/>
      <c r="D169" s="244"/>
      <c r="E169" s="244"/>
      <c r="F169" s="244"/>
      <c r="G169" s="244"/>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215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5">
        <v>37</v>
      </c>
      <c r="B170" s="236" t="s">
        <v>370</v>
      </c>
      <c r="C170" s="249" t="s">
        <v>371</v>
      </c>
      <c r="D170" s="237" t="s">
        <v>283</v>
      </c>
      <c r="E170" s="238">
        <v>0.52976000000000001</v>
      </c>
      <c r="F170" s="239"/>
      <c r="G170" s="240">
        <f>ROUND(E170*F170,2)</f>
        <v>0</v>
      </c>
      <c r="H170" s="239"/>
      <c r="I170" s="240">
        <f>ROUND(E170*H170,2)</f>
        <v>0</v>
      </c>
      <c r="J170" s="239"/>
      <c r="K170" s="240">
        <f>ROUND(E170*J170,2)</f>
        <v>0</v>
      </c>
      <c r="L170" s="240">
        <v>21</v>
      </c>
      <c r="M170" s="240">
        <f>G170*(1+L170/100)</f>
        <v>0</v>
      </c>
      <c r="N170" s="238">
        <v>1.0900000000000001</v>
      </c>
      <c r="O170" s="238">
        <f>ROUND(E170*N170,2)</f>
        <v>0.57999999999999996</v>
      </c>
      <c r="P170" s="238">
        <v>0</v>
      </c>
      <c r="Q170" s="238">
        <f>ROUND(E170*P170,2)</f>
        <v>0</v>
      </c>
      <c r="R170" s="240" t="s">
        <v>319</v>
      </c>
      <c r="S170" s="240" t="s">
        <v>204</v>
      </c>
      <c r="T170" s="241" t="s">
        <v>204</v>
      </c>
      <c r="U170" s="223">
        <v>18.8</v>
      </c>
      <c r="V170" s="223">
        <f>ROUND(E170*U170,2)</f>
        <v>9.9600000000000009</v>
      </c>
      <c r="W170" s="223"/>
      <c r="X170" s="223" t="s">
        <v>205</v>
      </c>
      <c r="Y170" s="223" t="s">
        <v>206</v>
      </c>
      <c r="Z170" s="212"/>
      <c r="AA170" s="212"/>
      <c r="AB170" s="212"/>
      <c r="AC170" s="212"/>
      <c r="AD170" s="212"/>
      <c r="AE170" s="212"/>
      <c r="AF170" s="212"/>
      <c r="AG170" s="212" t="s">
        <v>207</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50" t="s">
        <v>359</v>
      </c>
      <c r="D171" s="242"/>
      <c r="E171" s="242"/>
      <c r="F171" s="242"/>
      <c r="G171" s="242"/>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51" t="s">
        <v>372</v>
      </c>
      <c r="D172" s="225"/>
      <c r="E172" s="226">
        <v>0.25466</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211</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1" t="s">
        <v>373</v>
      </c>
      <c r="D173" s="225"/>
      <c r="E173" s="226">
        <v>0.27510000000000001</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211</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2"/>
      <c r="D174" s="244"/>
      <c r="E174" s="244"/>
      <c r="F174" s="244"/>
      <c r="G174" s="244"/>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215</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5">
        <v>38</v>
      </c>
      <c r="B175" s="236" t="s">
        <v>374</v>
      </c>
      <c r="C175" s="249" t="s">
        <v>375</v>
      </c>
      <c r="D175" s="237" t="s">
        <v>283</v>
      </c>
      <c r="E175" s="238">
        <v>0.27757999999999999</v>
      </c>
      <c r="F175" s="239"/>
      <c r="G175" s="240">
        <f>ROUND(E175*F175,2)</f>
        <v>0</v>
      </c>
      <c r="H175" s="239"/>
      <c r="I175" s="240">
        <f>ROUND(E175*H175,2)</f>
        <v>0</v>
      </c>
      <c r="J175" s="239"/>
      <c r="K175" s="240">
        <f>ROUND(E175*J175,2)</f>
        <v>0</v>
      </c>
      <c r="L175" s="240">
        <v>21</v>
      </c>
      <c r="M175" s="240">
        <f>G175*(1+L175/100)</f>
        <v>0</v>
      </c>
      <c r="N175" s="238">
        <v>1.0900000000000001</v>
      </c>
      <c r="O175" s="238">
        <f>ROUND(E175*N175,2)</f>
        <v>0.3</v>
      </c>
      <c r="P175" s="238">
        <v>0</v>
      </c>
      <c r="Q175" s="238">
        <f>ROUND(E175*P175,2)</f>
        <v>0</v>
      </c>
      <c r="R175" s="240" t="s">
        <v>319</v>
      </c>
      <c r="S175" s="240" t="s">
        <v>204</v>
      </c>
      <c r="T175" s="241" t="s">
        <v>204</v>
      </c>
      <c r="U175" s="223">
        <v>17.600000000000001</v>
      </c>
      <c r="V175" s="223">
        <f>ROUND(E175*U175,2)</f>
        <v>4.8899999999999997</v>
      </c>
      <c r="W175" s="223"/>
      <c r="X175" s="223" t="s">
        <v>205</v>
      </c>
      <c r="Y175" s="223" t="s">
        <v>206</v>
      </c>
      <c r="Z175" s="212"/>
      <c r="AA175" s="212"/>
      <c r="AB175" s="212"/>
      <c r="AC175" s="212"/>
      <c r="AD175" s="212"/>
      <c r="AE175" s="212"/>
      <c r="AF175" s="212"/>
      <c r="AG175" s="212" t="s">
        <v>207</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50" t="s">
        <v>359</v>
      </c>
      <c r="D176" s="242"/>
      <c r="E176" s="242"/>
      <c r="F176" s="242"/>
      <c r="G176" s="242"/>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209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1" t="s">
        <v>376</v>
      </c>
      <c r="D177" s="225"/>
      <c r="E177" s="226">
        <v>0.27757999999999999</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211</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2"/>
      <c r="D178" s="244"/>
      <c r="E178" s="244"/>
      <c r="F178" s="244"/>
      <c r="G178" s="244"/>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215</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5">
        <v>39</v>
      </c>
      <c r="B179" s="236" t="s">
        <v>377</v>
      </c>
      <c r="C179" s="249" t="s">
        <v>378</v>
      </c>
      <c r="D179" s="237" t="s">
        <v>267</v>
      </c>
      <c r="E179" s="238">
        <v>22.2</v>
      </c>
      <c r="F179" s="239"/>
      <c r="G179" s="240">
        <f>ROUND(E179*F179,2)</f>
        <v>0</v>
      </c>
      <c r="H179" s="239"/>
      <c r="I179" s="240">
        <f>ROUND(E179*H179,2)</f>
        <v>0</v>
      </c>
      <c r="J179" s="239"/>
      <c r="K179" s="240">
        <f>ROUND(E179*J179,2)</f>
        <v>0</v>
      </c>
      <c r="L179" s="240">
        <v>21</v>
      </c>
      <c r="M179" s="240">
        <f>G179*(1+L179/100)</f>
        <v>0</v>
      </c>
      <c r="N179" s="238">
        <v>0.39635999999999999</v>
      </c>
      <c r="O179" s="238">
        <f>ROUND(E179*N179,2)</f>
        <v>8.8000000000000007</v>
      </c>
      <c r="P179" s="238">
        <v>0</v>
      </c>
      <c r="Q179" s="238">
        <f>ROUND(E179*P179,2)</f>
        <v>0</v>
      </c>
      <c r="R179" s="240" t="s">
        <v>302</v>
      </c>
      <c r="S179" s="240" t="s">
        <v>204</v>
      </c>
      <c r="T179" s="241" t="s">
        <v>379</v>
      </c>
      <c r="U179" s="223">
        <v>0.9</v>
      </c>
      <c r="V179" s="223">
        <f>ROUND(E179*U179,2)</f>
        <v>19.98</v>
      </c>
      <c r="W179" s="223"/>
      <c r="X179" s="223" t="s">
        <v>205</v>
      </c>
      <c r="Y179" s="223" t="s">
        <v>206</v>
      </c>
      <c r="Z179" s="212"/>
      <c r="AA179" s="212"/>
      <c r="AB179" s="212"/>
      <c r="AC179" s="212"/>
      <c r="AD179" s="212"/>
      <c r="AE179" s="212"/>
      <c r="AF179" s="212"/>
      <c r="AG179" s="212" t="s">
        <v>207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51" t="s">
        <v>380</v>
      </c>
      <c r="D180" s="225"/>
      <c r="E180" s="226"/>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211</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1" t="s">
        <v>381</v>
      </c>
      <c r="D181" s="225"/>
      <c r="E181" s="226">
        <v>22.2</v>
      </c>
      <c r="F181" s="223"/>
      <c r="G181" s="22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211</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2"/>
      <c r="D182" s="244"/>
      <c r="E182" s="244"/>
      <c r="F182" s="244"/>
      <c r="G182" s="244"/>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215</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35">
        <v>40</v>
      </c>
      <c r="B183" s="236" t="s">
        <v>382</v>
      </c>
      <c r="C183" s="249" t="s">
        <v>383</v>
      </c>
      <c r="D183" s="237" t="s">
        <v>384</v>
      </c>
      <c r="E183" s="238">
        <v>14.8</v>
      </c>
      <c r="F183" s="239"/>
      <c r="G183" s="240">
        <f>ROUND(E183*F183,2)</f>
        <v>0</v>
      </c>
      <c r="H183" s="239"/>
      <c r="I183" s="240">
        <f>ROUND(E183*H183,2)</f>
        <v>0</v>
      </c>
      <c r="J183" s="239"/>
      <c r="K183" s="240">
        <f>ROUND(E183*J183,2)</f>
        <v>0</v>
      </c>
      <c r="L183" s="240">
        <v>21</v>
      </c>
      <c r="M183" s="240">
        <f>G183*(1+L183/100)</f>
        <v>0</v>
      </c>
      <c r="N183" s="238">
        <v>4.3749999999999997E-2</v>
      </c>
      <c r="O183" s="238">
        <f>ROUND(E183*N183,2)</f>
        <v>0.65</v>
      </c>
      <c r="P183" s="238">
        <v>0</v>
      </c>
      <c r="Q183" s="238">
        <f>ROUND(E183*P183,2)</f>
        <v>0</v>
      </c>
      <c r="R183" s="240" t="s">
        <v>302</v>
      </c>
      <c r="S183" s="240" t="s">
        <v>204</v>
      </c>
      <c r="T183" s="241" t="s">
        <v>204</v>
      </c>
      <c r="U183" s="223">
        <v>0.23899999999999999</v>
      </c>
      <c r="V183" s="223">
        <f>ROUND(E183*U183,2)</f>
        <v>3.54</v>
      </c>
      <c r="W183" s="223"/>
      <c r="X183" s="223" t="s">
        <v>205</v>
      </c>
      <c r="Y183" s="223" t="s">
        <v>206</v>
      </c>
      <c r="Z183" s="212"/>
      <c r="AA183" s="212"/>
      <c r="AB183" s="212"/>
      <c r="AC183" s="212"/>
      <c r="AD183" s="212"/>
      <c r="AE183" s="212"/>
      <c r="AF183" s="212"/>
      <c r="AG183" s="212" t="s">
        <v>207</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51" t="s">
        <v>385</v>
      </c>
      <c r="D184" s="225"/>
      <c r="E184" s="226">
        <v>14.8</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211</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2"/>
      <c r="D185" s="244"/>
      <c r="E185" s="244"/>
      <c r="F185" s="244"/>
      <c r="G185" s="244"/>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215</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35">
        <v>41</v>
      </c>
      <c r="B186" s="236" t="s">
        <v>386</v>
      </c>
      <c r="C186" s="249" t="s">
        <v>387</v>
      </c>
      <c r="D186" s="237" t="s">
        <v>202</v>
      </c>
      <c r="E186" s="238">
        <v>0.378</v>
      </c>
      <c r="F186" s="239"/>
      <c r="G186" s="240">
        <f>ROUND(E186*F186,2)</f>
        <v>0</v>
      </c>
      <c r="H186" s="239"/>
      <c r="I186" s="240">
        <f>ROUND(E186*H186,2)</f>
        <v>0</v>
      </c>
      <c r="J186" s="239"/>
      <c r="K186" s="240">
        <f>ROUND(E186*J186,2)</f>
        <v>0</v>
      </c>
      <c r="L186" s="240">
        <v>21</v>
      </c>
      <c r="M186" s="240">
        <f>G186*(1+L186/100)</f>
        <v>0</v>
      </c>
      <c r="N186" s="238">
        <v>1.87948</v>
      </c>
      <c r="O186" s="238">
        <f>ROUND(E186*N186,2)</f>
        <v>0.71</v>
      </c>
      <c r="P186" s="238">
        <v>0</v>
      </c>
      <c r="Q186" s="238">
        <f>ROUND(E186*P186,2)</f>
        <v>0</v>
      </c>
      <c r="R186" s="240" t="s">
        <v>302</v>
      </c>
      <c r="S186" s="240" t="s">
        <v>204</v>
      </c>
      <c r="T186" s="241" t="s">
        <v>204</v>
      </c>
      <c r="U186" s="223">
        <v>4.9470000000000001</v>
      </c>
      <c r="V186" s="223">
        <f>ROUND(E186*U186,2)</f>
        <v>1.87</v>
      </c>
      <c r="W186" s="223"/>
      <c r="X186" s="223" t="s">
        <v>205</v>
      </c>
      <c r="Y186" s="223" t="s">
        <v>206</v>
      </c>
      <c r="Z186" s="212"/>
      <c r="AA186" s="212"/>
      <c r="AB186" s="212"/>
      <c r="AC186" s="212"/>
      <c r="AD186" s="212"/>
      <c r="AE186" s="212"/>
      <c r="AF186" s="212"/>
      <c r="AG186" s="212" t="s">
        <v>207</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0" t="s">
        <v>388</v>
      </c>
      <c r="D187" s="242"/>
      <c r="E187" s="242"/>
      <c r="F187" s="242"/>
      <c r="G187" s="242"/>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209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45" t="str">
        <f>C187</f>
        <v>volně stojících čtyřhranných až osmihranných (průřezu čtverce, T, nebo kříže), pravoúhlých pod omítku anebo režné (bez spárování)</v>
      </c>
      <c r="BB187" s="212"/>
      <c r="BC187" s="212"/>
      <c r="BD187" s="212"/>
      <c r="BE187" s="212"/>
      <c r="BF187" s="212"/>
      <c r="BG187" s="212"/>
      <c r="BH187" s="212"/>
    </row>
    <row r="188" spans="1:60" outlineLevel="2" x14ac:dyDescent="0.2">
      <c r="A188" s="219"/>
      <c r="B188" s="220"/>
      <c r="C188" s="251" t="s">
        <v>389</v>
      </c>
      <c r="D188" s="225"/>
      <c r="E188" s="226">
        <v>0.378</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211</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52"/>
      <c r="D189" s="244"/>
      <c r="E189" s="244"/>
      <c r="F189" s="244"/>
      <c r="G189" s="244"/>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215</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35">
        <v>42</v>
      </c>
      <c r="B190" s="236" t="s">
        <v>390</v>
      </c>
      <c r="C190" s="249" t="s">
        <v>391</v>
      </c>
      <c r="D190" s="237" t="s">
        <v>267</v>
      </c>
      <c r="E190" s="238">
        <v>58.837499999999999</v>
      </c>
      <c r="F190" s="239"/>
      <c r="G190" s="240">
        <f>ROUND(E190*F190,2)</f>
        <v>0</v>
      </c>
      <c r="H190" s="239"/>
      <c r="I190" s="240">
        <f>ROUND(E190*H190,2)</f>
        <v>0</v>
      </c>
      <c r="J190" s="239"/>
      <c r="K190" s="240">
        <f>ROUND(E190*J190,2)</f>
        <v>0</v>
      </c>
      <c r="L190" s="240">
        <v>21</v>
      </c>
      <c r="M190" s="240">
        <f>G190*(1+L190/100)</f>
        <v>0</v>
      </c>
      <c r="N190" s="238">
        <v>5.3190000000000001E-2</v>
      </c>
      <c r="O190" s="238">
        <f>ROUND(E190*N190,2)</f>
        <v>3.13</v>
      </c>
      <c r="P190" s="238">
        <v>0</v>
      </c>
      <c r="Q190" s="238">
        <f>ROUND(E190*P190,2)</f>
        <v>0</v>
      </c>
      <c r="R190" s="240" t="s">
        <v>302</v>
      </c>
      <c r="S190" s="240" t="s">
        <v>204</v>
      </c>
      <c r="T190" s="241" t="s">
        <v>204</v>
      </c>
      <c r="U190" s="223">
        <v>0.49390000000000001</v>
      </c>
      <c r="V190" s="223">
        <f>ROUND(E190*U190,2)</f>
        <v>29.06</v>
      </c>
      <c r="W190" s="223"/>
      <c r="X190" s="223" t="s">
        <v>205</v>
      </c>
      <c r="Y190" s="223" t="s">
        <v>206</v>
      </c>
      <c r="Z190" s="212"/>
      <c r="AA190" s="212"/>
      <c r="AB190" s="212"/>
      <c r="AC190" s="212"/>
      <c r="AD190" s="212"/>
      <c r="AE190" s="212"/>
      <c r="AF190" s="212"/>
      <c r="AG190" s="212" t="s">
        <v>207</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2" x14ac:dyDescent="0.2">
      <c r="A191" s="219"/>
      <c r="B191" s="220"/>
      <c r="C191" s="250" t="s">
        <v>392</v>
      </c>
      <c r="D191" s="242"/>
      <c r="E191" s="242"/>
      <c r="F191" s="242"/>
      <c r="G191" s="242"/>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209</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45" t="str">
        <f>C191</f>
        <v>jednoduché nebo příčky zděné do svislé dřevěné, cihelné, betonové nebo ocelové konstrukce na jakoukoliv maltu vápenocementovou (MVC) nebo cementovou (MC),</v>
      </c>
      <c r="BB191" s="212"/>
      <c r="BC191" s="212"/>
      <c r="BD191" s="212"/>
      <c r="BE191" s="212"/>
      <c r="BF191" s="212"/>
      <c r="BG191" s="212"/>
      <c r="BH191" s="212"/>
    </row>
    <row r="192" spans="1:60" outlineLevel="2" x14ac:dyDescent="0.2">
      <c r="A192" s="219"/>
      <c r="B192" s="220"/>
      <c r="C192" s="251" t="s">
        <v>393</v>
      </c>
      <c r="D192" s="225"/>
      <c r="E192" s="226">
        <v>45.337499999999999</v>
      </c>
      <c r="F192" s="223"/>
      <c r="G192" s="22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211</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1" t="s">
        <v>394</v>
      </c>
      <c r="D193" s="225"/>
      <c r="E193" s="226">
        <v>-6</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211</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1" t="s">
        <v>395</v>
      </c>
      <c r="D194" s="225"/>
      <c r="E194" s="226">
        <v>19.5</v>
      </c>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211</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2"/>
      <c r="D195" s="244"/>
      <c r="E195" s="244"/>
      <c r="F195" s="244"/>
      <c r="G195" s="244"/>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215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5">
        <v>43</v>
      </c>
      <c r="B196" s="236" t="s">
        <v>396</v>
      </c>
      <c r="C196" s="249" t="s">
        <v>397</v>
      </c>
      <c r="D196" s="237" t="s">
        <v>267</v>
      </c>
      <c r="E196" s="238">
        <v>25.05</v>
      </c>
      <c r="F196" s="239"/>
      <c r="G196" s="240">
        <f>ROUND(E196*F196,2)</f>
        <v>0</v>
      </c>
      <c r="H196" s="239"/>
      <c r="I196" s="240">
        <f>ROUND(E196*H196,2)</f>
        <v>0</v>
      </c>
      <c r="J196" s="239"/>
      <c r="K196" s="240">
        <f>ROUND(E196*J196,2)</f>
        <v>0</v>
      </c>
      <c r="L196" s="240">
        <v>21</v>
      </c>
      <c r="M196" s="240">
        <f>G196*(1+L196/100)</f>
        <v>0</v>
      </c>
      <c r="N196" s="238">
        <v>0.10736</v>
      </c>
      <c r="O196" s="238">
        <f>ROUND(E196*N196,2)</f>
        <v>2.69</v>
      </c>
      <c r="P196" s="238">
        <v>0</v>
      </c>
      <c r="Q196" s="238">
        <f>ROUND(E196*P196,2)</f>
        <v>0</v>
      </c>
      <c r="R196" s="240" t="s">
        <v>302</v>
      </c>
      <c r="S196" s="240" t="s">
        <v>204</v>
      </c>
      <c r="T196" s="241" t="s">
        <v>204</v>
      </c>
      <c r="U196" s="223">
        <v>0.55674999999999997</v>
      </c>
      <c r="V196" s="223">
        <f>ROUND(E196*U196,2)</f>
        <v>13.95</v>
      </c>
      <c r="W196" s="223"/>
      <c r="X196" s="223" t="s">
        <v>205</v>
      </c>
      <c r="Y196" s="223" t="s">
        <v>206</v>
      </c>
      <c r="Z196" s="212"/>
      <c r="AA196" s="212"/>
      <c r="AB196" s="212"/>
      <c r="AC196" s="212"/>
      <c r="AD196" s="212"/>
      <c r="AE196" s="212"/>
      <c r="AF196" s="212"/>
      <c r="AG196" s="212" t="s">
        <v>207</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2" x14ac:dyDescent="0.2">
      <c r="A197" s="219"/>
      <c r="B197" s="220"/>
      <c r="C197" s="250" t="s">
        <v>392</v>
      </c>
      <c r="D197" s="242"/>
      <c r="E197" s="242"/>
      <c r="F197" s="242"/>
      <c r="G197" s="242"/>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209</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45" t="str">
        <f>C197</f>
        <v>jednoduché nebo příčky zděné do svislé dřevěné, cihelné, betonové nebo ocelové konstrukce na jakoukoliv maltu vápenocementovou (MVC) nebo cementovou (MC),</v>
      </c>
      <c r="BB197" s="212"/>
      <c r="BC197" s="212"/>
      <c r="BD197" s="212"/>
      <c r="BE197" s="212"/>
      <c r="BF197" s="212"/>
      <c r="BG197" s="212"/>
      <c r="BH197" s="212"/>
    </row>
    <row r="198" spans="1:60" outlineLevel="2" x14ac:dyDescent="0.2">
      <c r="A198" s="219"/>
      <c r="B198" s="220"/>
      <c r="C198" s="251" t="s">
        <v>398</v>
      </c>
      <c r="D198" s="225"/>
      <c r="E198" s="226">
        <v>25.05</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211</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52"/>
      <c r="D199" s="244"/>
      <c r="E199" s="244"/>
      <c r="F199" s="244"/>
      <c r="G199" s="244"/>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215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5">
        <v>44</v>
      </c>
      <c r="B200" s="236" t="s">
        <v>399</v>
      </c>
      <c r="C200" s="249" t="s">
        <v>400</v>
      </c>
      <c r="D200" s="237" t="s">
        <v>267</v>
      </c>
      <c r="E200" s="238">
        <v>3.645</v>
      </c>
      <c r="F200" s="239"/>
      <c r="G200" s="240">
        <f>ROUND(E200*F200,2)</f>
        <v>0</v>
      </c>
      <c r="H200" s="239"/>
      <c r="I200" s="240">
        <f>ROUND(E200*H200,2)</f>
        <v>0</v>
      </c>
      <c r="J200" s="239"/>
      <c r="K200" s="240">
        <f>ROUND(E200*J200,2)</f>
        <v>0</v>
      </c>
      <c r="L200" s="240">
        <v>21</v>
      </c>
      <c r="M200" s="240">
        <f>G200*(1+L200/100)</f>
        <v>0</v>
      </c>
      <c r="N200" s="238">
        <v>4.5679999999999998E-2</v>
      </c>
      <c r="O200" s="238">
        <f>ROUND(E200*N200,2)</f>
        <v>0.17</v>
      </c>
      <c r="P200" s="238">
        <v>0</v>
      </c>
      <c r="Q200" s="238">
        <f>ROUND(E200*P200,2)</f>
        <v>0</v>
      </c>
      <c r="R200" s="240" t="s">
        <v>302</v>
      </c>
      <c r="S200" s="240" t="s">
        <v>204</v>
      </c>
      <c r="T200" s="241" t="s">
        <v>204</v>
      </c>
      <c r="U200" s="223">
        <v>0.75800000000000001</v>
      </c>
      <c r="V200" s="223">
        <f>ROUND(E200*U200,2)</f>
        <v>2.76</v>
      </c>
      <c r="W200" s="223"/>
      <c r="X200" s="223" t="s">
        <v>205</v>
      </c>
      <c r="Y200" s="223" t="s">
        <v>206</v>
      </c>
      <c r="Z200" s="212"/>
      <c r="AA200" s="212"/>
      <c r="AB200" s="212"/>
      <c r="AC200" s="212"/>
      <c r="AD200" s="212"/>
      <c r="AE200" s="212"/>
      <c r="AF200" s="212"/>
      <c r="AG200" s="212" t="s">
        <v>207</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1" t="s">
        <v>401</v>
      </c>
      <c r="D201" s="225"/>
      <c r="E201" s="226">
        <v>2.4300000000000002</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211</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1" t="s">
        <v>402</v>
      </c>
      <c r="D202" s="225"/>
      <c r="E202" s="226">
        <v>1.2150000000000001</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211</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52"/>
      <c r="D203" s="244"/>
      <c r="E203" s="244"/>
      <c r="F203" s="244"/>
      <c r="G203" s="244"/>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215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5">
        <v>45</v>
      </c>
      <c r="B204" s="236" t="s">
        <v>403</v>
      </c>
      <c r="C204" s="249" t="s">
        <v>404</v>
      </c>
      <c r="D204" s="237" t="s">
        <v>267</v>
      </c>
      <c r="E204" s="238">
        <v>4.6959999999999997</v>
      </c>
      <c r="F204" s="239"/>
      <c r="G204" s="240">
        <f>ROUND(E204*F204,2)</f>
        <v>0</v>
      </c>
      <c r="H204" s="239"/>
      <c r="I204" s="240">
        <f>ROUND(E204*H204,2)</f>
        <v>0</v>
      </c>
      <c r="J204" s="239"/>
      <c r="K204" s="240">
        <f>ROUND(E204*J204,2)</f>
        <v>0</v>
      </c>
      <c r="L204" s="240">
        <v>21</v>
      </c>
      <c r="M204" s="240">
        <f>G204*(1+L204/100)</f>
        <v>0</v>
      </c>
      <c r="N204" s="238">
        <v>0.15679999999999999</v>
      </c>
      <c r="O204" s="238">
        <f>ROUND(E204*N204,2)</f>
        <v>0.74</v>
      </c>
      <c r="P204" s="238">
        <v>0</v>
      </c>
      <c r="Q204" s="238">
        <f>ROUND(E204*P204,2)</f>
        <v>0</v>
      </c>
      <c r="R204" s="240" t="s">
        <v>302</v>
      </c>
      <c r="S204" s="240" t="s">
        <v>204</v>
      </c>
      <c r="T204" s="241" t="s">
        <v>204</v>
      </c>
      <c r="U204" s="223">
        <v>1.2225999999999999</v>
      </c>
      <c r="V204" s="223">
        <f>ROUND(E204*U204,2)</f>
        <v>5.74</v>
      </c>
      <c r="W204" s="223"/>
      <c r="X204" s="223" t="s">
        <v>205</v>
      </c>
      <c r="Y204" s="223" t="s">
        <v>206</v>
      </c>
      <c r="Z204" s="212"/>
      <c r="AA204" s="212"/>
      <c r="AB204" s="212"/>
      <c r="AC204" s="212"/>
      <c r="AD204" s="212"/>
      <c r="AE204" s="212"/>
      <c r="AF204" s="212"/>
      <c r="AG204" s="212" t="s">
        <v>207</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0" t="s">
        <v>405</v>
      </c>
      <c r="D205" s="242"/>
      <c r="E205" s="242"/>
      <c r="F205" s="242"/>
      <c r="G205" s="242"/>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209</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1" t="s">
        <v>406</v>
      </c>
      <c r="D206" s="225"/>
      <c r="E206" s="226">
        <v>1.8</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211</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1" t="s">
        <v>407</v>
      </c>
      <c r="D207" s="225"/>
      <c r="E207" s="226">
        <v>1.944</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211</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1" t="s">
        <v>408</v>
      </c>
      <c r="D208" s="225"/>
      <c r="E208" s="226">
        <v>0.28000000000000003</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211</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1" t="s">
        <v>409</v>
      </c>
      <c r="D209" s="225"/>
      <c r="E209" s="226">
        <v>0.67200000000000004</v>
      </c>
      <c r="F209" s="223"/>
      <c r="G209" s="223"/>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211</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52"/>
      <c r="D210" s="244"/>
      <c r="E210" s="244"/>
      <c r="F210" s="244"/>
      <c r="G210" s="244"/>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215</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5">
        <v>46</v>
      </c>
      <c r="B211" s="236" t="s">
        <v>410</v>
      </c>
      <c r="C211" s="249" t="s">
        <v>411</v>
      </c>
      <c r="D211" s="237" t="s">
        <v>267</v>
      </c>
      <c r="E211" s="238">
        <v>1.704</v>
      </c>
      <c r="F211" s="239"/>
      <c r="G211" s="240">
        <f>ROUND(E211*F211,2)</f>
        <v>0</v>
      </c>
      <c r="H211" s="239"/>
      <c r="I211" s="240">
        <f>ROUND(E211*H211,2)</f>
        <v>0</v>
      </c>
      <c r="J211" s="239"/>
      <c r="K211" s="240">
        <f>ROUND(E211*J211,2)</f>
        <v>0</v>
      </c>
      <c r="L211" s="240">
        <v>21</v>
      </c>
      <c r="M211" s="240">
        <f>G211*(1+L211/100)</f>
        <v>0</v>
      </c>
      <c r="N211" s="238">
        <v>0.16975999999999999</v>
      </c>
      <c r="O211" s="238">
        <f>ROUND(E211*N211,2)</f>
        <v>0.28999999999999998</v>
      </c>
      <c r="P211" s="238">
        <v>0</v>
      </c>
      <c r="Q211" s="238">
        <f>ROUND(E211*P211,2)</f>
        <v>0</v>
      </c>
      <c r="R211" s="240" t="s">
        <v>302</v>
      </c>
      <c r="S211" s="240" t="s">
        <v>204</v>
      </c>
      <c r="T211" s="241" t="s">
        <v>204</v>
      </c>
      <c r="U211" s="223">
        <v>1.1299999999999999</v>
      </c>
      <c r="V211" s="223">
        <f>ROUND(E211*U211,2)</f>
        <v>1.93</v>
      </c>
      <c r="W211" s="223"/>
      <c r="X211" s="223" t="s">
        <v>205</v>
      </c>
      <c r="Y211" s="223" t="s">
        <v>206</v>
      </c>
      <c r="Z211" s="212"/>
      <c r="AA211" s="212"/>
      <c r="AB211" s="212"/>
      <c r="AC211" s="212"/>
      <c r="AD211" s="212"/>
      <c r="AE211" s="212"/>
      <c r="AF211" s="212"/>
      <c r="AG211" s="212" t="s">
        <v>207</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50" t="s">
        <v>405</v>
      </c>
      <c r="D212" s="242"/>
      <c r="E212" s="242"/>
      <c r="F212" s="242"/>
      <c r="G212" s="242"/>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209</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51" t="s">
        <v>412</v>
      </c>
      <c r="D213" s="225"/>
      <c r="E213" s="226">
        <v>1.704</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211</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52"/>
      <c r="D214" s="244"/>
      <c r="E214" s="244"/>
      <c r="F214" s="244"/>
      <c r="G214" s="244"/>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215</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5">
        <v>47</v>
      </c>
      <c r="B215" s="236" t="s">
        <v>413</v>
      </c>
      <c r="C215" s="249" t="s">
        <v>414</v>
      </c>
      <c r="D215" s="237" t="s">
        <v>267</v>
      </c>
      <c r="E215" s="238">
        <v>14.53</v>
      </c>
      <c r="F215" s="239"/>
      <c r="G215" s="240">
        <f>ROUND(E215*F215,2)</f>
        <v>0</v>
      </c>
      <c r="H215" s="239"/>
      <c r="I215" s="240">
        <f>ROUND(E215*H215,2)</f>
        <v>0</v>
      </c>
      <c r="J215" s="239"/>
      <c r="K215" s="240">
        <f>ROUND(E215*J215,2)</f>
        <v>0</v>
      </c>
      <c r="L215" s="240">
        <v>21</v>
      </c>
      <c r="M215" s="240">
        <f>G215*(1+L215/100)</f>
        <v>0</v>
      </c>
      <c r="N215" s="238">
        <v>0.24884000000000001</v>
      </c>
      <c r="O215" s="238">
        <f>ROUND(E215*N215,2)</f>
        <v>3.62</v>
      </c>
      <c r="P215" s="238">
        <v>0</v>
      </c>
      <c r="Q215" s="238">
        <f>ROUND(E215*P215,2)</f>
        <v>0</v>
      </c>
      <c r="R215" s="240" t="s">
        <v>319</v>
      </c>
      <c r="S215" s="240" t="s">
        <v>204</v>
      </c>
      <c r="T215" s="241" t="s">
        <v>204</v>
      </c>
      <c r="U215" s="223">
        <v>1.621</v>
      </c>
      <c r="V215" s="223">
        <f>ROUND(E215*U215,2)</f>
        <v>23.55</v>
      </c>
      <c r="W215" s="223"/>
      <c r="X215" s="223" t="s">
        <v>205</v>
      </c>
      <c r="Y215" s="223" t="s">
        <v>206</v>
      </c>
      <c r="Z215" s="212"/>
      <c r="AA215" s="212"/>
      <c r="AB215" s="212"/>
      <c r="AC215" s="212"/>
      <c r="AD215" s="212"/>
      <c r="AE215" s="212"/>
      <c r="AF215" s="212"/>
      <c r="AG215" s="212" t="s">
        <v>207</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2" x14ac:dyDescent="0.2">
      <c r="A216" s="219"/>
      <c r="B216" s="220"/>
      <c r="C216" s="250" t="s">
        <v>415</v>
      </c>
      <c r="D216" s="242"/>
      <c r="E216" s="242"/>
      <c r="F216" s="242"/>
      <c r="G216" s="242"/>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209</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45" t="str">
        <f>C216</f>
        <v>ve vybouraných otvorech, s vysekáním kapes pro zavázání, z jakýchkoliv cihel, z pomocného pracovního lešení o výšce podlahy do 1900 mm a pro zatížení do 1,5 kPa,</v>
      </c>
      <c r="BB216" s="212"/>
      <c r="BC216" s="212"/>
      <c r="BD216" s="212"/>
      <c r="BE216" s="212"/>
      <c r="BF216" s="212"/>
      <c r="BG216" s="212"/>
      <c r="BH216" s="212"/>
    </row>
    <row r="217" spans="1:60" outlineLevel="2" x14ac:dyDescent="0.2">
      <c r="A217" s="219"/>
      <c r="B217" s="220"/>
      <c r="C217" s="251" t="s">
        <v>416</v>
      </c>
      <c r="D217" s="225"/>
      <c r="E217" s="226">
        <v>2.56</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211</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1" t="s">
        <v>417</v>
      </c>
      <c r="D218" s="225"/>
      <c r="E218" s="226">
        <v>11.97</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211</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2"/>
      <c r="D219" s="244"/>
      <c r="E219" s="244"/>
      <c r="F219" s="244"/>
      <c r="G219" s="244"/>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215</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5">
        <v>48</v>
      </c>
      <c r="B220" s="236" t="s">
        <v>418</v>
      </c>
      <c r="C220" s="249" t="s">
        <v>419</v>
      </c>
      <c r="D220" s="237" t="s">
        <v>202</v>
      </c>
      <c r="E220" s="238">
        <v>0.25</v>
      </c>
      <c r="F220" s="239"/>
      <c r="G220" s="240">
        <f>ROUND(E220*F220,2)</f>
        <v>0</v>
      </c>
      <c r="H220" s="239"/>
      <c r="I220" s="240">
        <f>ROUND(E220*H220,2)</f>
        <v>0</v>
      </c>
      <c r="J220" s="239"/>
      <c r="K220" s="240">
        <f>ROUND(E220*J220,2)</f>
        <v>0</v>
      </c>
      <c r="L220" s="240">
        <v>21</v>
      </c>
      <c r="M220" s="240">
        <f>G220*(1+L220/100)</f>
        <v>0</v>
      </c>
      <c r="N220" s="238">
        <v>2.5698099999999999</v>
      </c>
      <c r="O220" s="238">
        <f>ROUND(E220*N220,2)</f>
        <v>0.64</v>
      </c>
      <c r="P220" s="238">
        <v>0</v>
      </c>
      <c r="Q220" s="238">
        <f>ROUND(E220*P220,2)</f>
        <v>0</v>
      </c>
      <c r="R220" s="240" t="s">
        <v>420</v>
      </c>
      <c r="S220" s="240" t="s">
        <v>204</v>
      </c>
      <c r="T220" s="241" t="s">
        <v>204</v>
      </c>
      <c r="U220" s="223">
        <v>3.9289999999999998</v>
      </c>
      <c r="V220" s="223">
        <f>ROUND(E220*U220,2)</f>
        <v>0.98</v>
      </c>
      <c r="W220" s="223"/>
      <c r="X220" s="223" t="s">
        <v>205</v>
      </c>
      <c r="Y220" s="223" t="s">
        <v>206</v>
      </c>
      <c r="Z220" s="212"/>
      <c r="AA220" s="212"/>
      <c r="AB220" s="212"/>
      <c r="AC220" s="212"/>
      <c r="AD220" s="212"/>
      <c r="AE220" s="212"/>
      <c r="AF220" s="212"/>
      <c r="AG220" s="212" t="s">
        <v>207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0" t="s">
        <v>421</v>
      </c>
      <c r="D221" s="242"/>
      <c r="E221" s="242"/>
      <c r="F221" s="242"/>
      <c r="G221" s="242"/>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209</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51" t="s">
        <v>422</v>
      </c>
      <c r="D222" s="225"/>
      <c r="E222" s="226">
        <v>0.25</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211</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2"/>
      <c r="D223" s="244"/>
      <c r="E223" s="244"/>
      <c r="F223" s="244"/>
      <c r="G223" s="244"/>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215</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5">
        <v>49</v>
      </c>
      <c r="B224" s="236" t="s">
        <v>423</v>
      </c>
      <c r="C224" s="249" t="s">
        <v>424</v>
      </c>
      <c r="D224" s="237" t="s">
        <v>384</v>
      </c>
      <c r="E224" s="238">
        <v>4</v>
      </c>
      <c r="F224" s="239"/>
      <c r="G224" s="240">
        <f>ROUND(E224*F224,2)</f>
        <v>0</v>
      </c>
      <c r="H224" s="239"/>
      <c r="I224" s="240">
        <f>ROUND(E224*H224,2)</f>
        <v>0</v>
      </c>
      <c r="J224" s="239"/>
      <c r="K224" s="240">
        <f>ROUND(E224*J224,2)</f>
        <v>0</v>
      </c>
      <c r="L224" s="240">
        <v>21</v>
      </c>
      <c r="M224" s="240">
        <f>G224*(1+L224/100)</f>
        <v>0</v>
      </c>
      <c r="N224" s="238">
        <v>1.5569900000000001</v>
      </c>
      <c r="O224" s="238">
        <f>ROUND(E224*N224,2)</f>
        <v>6.23</v>
      </c>
      <c r="P224" s="238">
        <v>0</v>
      </c>
      <c r="Q224" s="238">
        <f>ROUND(E224*P224,2)</f>
        <v>0</v>
      </c>
      <c r="R224" s="240" t="s">
        <v>425</v>
      </c>
      <c r="S224" s="240" t="s">
        <v>204</v>
      </c>
      <c r="T224" s="241" t="s">
        <v>426</v>
      </c>
      <c r="U224" s="223">
        <v>0</v>
      </c>
      <c r="V224" s="223">
        <f>ROUND(E224*U224,2)</f>
        <v>0</v>
      </c>
      <c r="W224" s="223"/>
      <c r="X224" s="223" t="s">
        <v>427</v>
      </c>
      <c r="Y224" s="223" t="s">
        <v>206</v>
      </c>
      <c r="Z224" s="212"/>
      <c r="AA224" s="212"/>
      <c r="AB224" s="212"/>
      <c r="AC224" s="212"/>
      <c r="AD224" s="212"/>
      <c r="AE224" s="212"/>
      <c r="AF224" s="212"/>
      <c r="AG224" s="212" t="s">
        <v>428</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33.75" outlineLevel="2" x14ac:dyDescent="0.2">
      <c r="A225" s="219"/>
      <c r="B225" s="220"/>
      <c r="C225" s="250" t="s">
        <v>429</v>
      </c>
      <c r="D225" s="242"/>
      <c r="E225" s="242"/>
      <c r="F225" s="242"/>
      <c r="G225" s="242"/>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209</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45" t="str">
        <f>C225</f>
        <v>vyhloubení rýhy 0,8x0,4 m, naložení výkopku na dopravní prostředek a odvoz do 20 m, se složením, bez rozhrnutí, v hornině 3, betonáž základového pasu, osazení kotvicí výztuže, položení hydroizolace z asfaltovaného pásu, vyzdění zdiva se současným spárováním, zalití otvorů betonem, osazení věncových tvarovek, montáž výztuže a zalití betonem, montáž krycích stříšek.</v>
      </c>
      <c r="BB225" s="212"/>
      <c r="BC225" s="212"/>
      <c r="BD225" s="212"/>
      <c r="BE225" s="212"/>
      <c r="BF225" s="212"/>
      <c r="BG225" s="212"/>
      <c r="BH225" s="212"/>
    </row>
    <row r="226" spans="1:60" outlineLevel="2" x14ac:dyDescent="0.2">
      <c r="A226" s="219"/>
      <c r="B226" s="220"/>
      <c r="C226" s="251" t="s">
        <v>430</v>
      </c>
      <c r="D226" s="225"/>
      <c r="E226" s="226"/>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211</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1" t="s">
        <v>431</v>
      </c>
      <c r="D227" s="225"/>
      <c r="E227" s="226">
        <v>4</v>
      </c>
      <c r="F227" s="223"/>
      <c r="G227" s="223"/>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211</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2"/>
      <c r="D228" s="244"/>
      <c r="E228" s="244"/>
      <c r="F228" s="244"/>
      <c r="G228" s="244"/>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215</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x14ac:dyDescent="0.2">
      <c r="A229" s="228" t="s">
        <v>198</v>
      </c>
      <c r="B229" s="229" t="s">
        <v>84</v>
      </c>
      <c r="C229" s="248" t="s">
        <v>85</v>
      </c>
      <c r="D229" s="230"/>
      <c r="E229" s="231"/>
      <c r="F229" s="232"/>
      <c r="G229" s="232">
        <f>SUMIF(AG230:AG297,"&lt;&gt;NOR",G230:G297)</f>
        <v>0</v>
      </c>
      <c r="H229" s="232"/>
      <c r="I229" s="232">
        <f>SUM(I230:I297)</f>
        <v>0</v>
      </c>
      <c r="J229" s="232"/>
      <c r="K229" s="232">
        <f>SUM(K230:K297)</f>
        <v>0</v>
      </c>
      <c r="L229" s="232"/>
      <c r="M229" s="232">
        <f>SUM(M230:M297)</f>
        <v>0</v>
      </c>
      <c r="N229" s="231"/>
      <c r="O229" s="231">
        <f>SUM(O230:O297)</f>
        <v>77.83</v>
      </c>
      <c r="P229" s="231"/>
      <c r="Q229" s="231">
        <f>SUM(Q230:Q297)</f>
        <v>0</v>
      </c>
      <c r="R229" s="232"/>
      <c r="S229" s="232"/>
      <c r="T229" s="233"/>
      <c r="U229" s="227"/>
      <c r="V229" s="227">
        <f>SUM(V230:V297)</f>
        <v>282.83</v>
      </c>
      <c r="W229" s="227"/>
      <c r="X229" s="227"/>
      <c r="Y229" s="227"/>
      <c r="AG229" t="s">
        <v>199</v>
      </c>
    </row>
    <row r="230" spans="1:60" ht="22.5" outlineLevel="1" x14ac:dyDescent="0.2">
      <c r="A230" s="235">
        <v>50</v>
      </c>
      <c r="B230" s="236" t="s">
        <v>432</v>
      </c>
      <c r="C230" s="249" t="s">
        <v>433</v>
      </c>
      <c r="D230" s="237" t="s">
        <v>332</v>
      </c>
      <c r="E230" s="238">
        <v>8</v>
      </c>
      <c r="F230" s="239"/>
      <c r="G230" s="240">
        <f>ROUND(E230*F230,2)</f>
        <v>0</v>
      </c>
      <c r="H230" s="239"/>
      <c r="I230" s="240">
        <f>ROUND(E230*H230,2)</f>
        <v>0</v>
      </c>
      <c r="J230" s="239"/>
      <c r="K230" s="240">
        <f>ROUND(E230*J230,2)</f>
        <v>0</v>
      </c>
      <c r="L230" s="240">
        <v>21</v>
      </c>
      <c r="M230" s="240">
        <f>G230*(1+L230/100)</f>
        <v>0</v>
      </c>
      <c r="N230" s="238">
        <v>0.44896000000000003</v>
      </c>
      <c r="O230" s="238">
        <f>ROUND(E230*N230,2)</f>
        <v>3.59</v>
      </c>
      <c r="P230" s="238">
        <v>0</v>
      </c>
      <c r="Q230" s="238">
        <f>ROUND(E230*P230,2)</f>
        <v>0</v>
      </c>
      <c r="R230" s="240" t="s">
        <v>420</v>
      </c>
      <c r="S230" s="240" t="s">
        <v>204</v>
      </c>
      <c r="T230" s="241" t="s">
        <v>204</v>
      </c>
      <c r="U230" s="223">
        <v>2.4620000000000002</v>
      </c>
      <c r="V230" s="223">
        <f>ROUND(E230*U230,2)</f>
        <v>19.7</v>
      </c>
      <c r="W230" s="223"/>
      <c r="X230" s="223" t="s">
        <v>205</v>
      </c>
      <c r="Y230" s="223" t="s">
        <v>206</v>
      </c>
      <c r="Z230" s="212"/>
      <c r="AA230" s="212"/>
      <c r="AB230" s="212"/>
      <c r="AC230" s="212"/>
      <c r="AD230" s="212"/>
      <c r="AE230" s="212"/>
      <c r="AF230" s="212"/>
      <c r="AG230" s="212" t="s">
        <v>207</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50" t="s">
        <v>434</v>
      </c>
      <c r="D231" s="242"/>
      <c r="E231" s="242"/>
      <c r="F231" s="242"/>
      <c r="G231" s="242"/>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209</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51" t="s">
        <v>98</v>
      </c>
      <c r="D232" s="225"/>
      <c r="E232" s="226">
        <v>8</v>
      </c>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211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2"/>
      <c r="D233" s="244"/>
      <c r="E233" s="244"/>
      <c r="F233" s="244"/>
      <c r="G233" s="244"/>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215</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5">
        <v>51</v>
      </c>
      <c r="B234" s="236" t="s">
        <v>435</v>
      </c>
      <c r="C234" s="249" t="s">
        <v>436</v>
      </c>
      <c r="D234" s="237" t="s">
        <v>267</v>
      </c>
      <c r="E234" s="238">
        <v>2.2050000000000001</v>
      </c>
      <c r="F234" s="239"/>
      <c r="G234" s="240">
        <f>ROUND(E234*F234,2)</f>
        <v>0</v>
      </c>
      <c r="H234" s="239"/>
      <c r="I234" s="240">
        <f>ROUND(E234*H234,2)</f>
        <v>0</v>
      </c>
      <c r="J234" s="239"/>
      <c r="K234" s="240">
        <f>ROUND(E234*J234,2)</f>
        <v>0</v>
      </c>
      <c r="L234" s="240">
        <v>21</v>
      </c>
      <c r="M234" s="240">
        <f>G234*(1+L234/100)</f>
        <v>0</v>
      </c>
      <c r="N234" s="238">
        <v>7.5209999999999999E-2</v>
      </c>
      <c r="O234" s="238">
        <f>ROUND(E234*N234,2)</f>
        <v>0.17</v>
      </c>
      <c r="P234" s="238">
        <v>0</v>
      </c>
      <c r="Q234" s="238">
        <f>ROUND(E234*P234,2)</f>
        <v>0</v>
      </c>
      <c r="R234" s="240" t="s">
        <v>302</v>
      </c>
      <c r="S234" s="240" t="s">
        <v>204</v>
      </c>
      <c r="T234" s="241" t="s">
        <v>204</v>
      </c>
      <c r="U234" s="223">
        <v>0.64200000000000002</v>
      </c>
      <c r="V234" s="223">
        <f>ROUND(E234*U234,2)</f>
        <v>1.42</v>
      </c>
      <c r="W234" s="223"/>
      <c r="X234" s="223" t="s">
        <v>205</v>
      </c>
      <c r="Y234" s="223" t="s">
        <v>206</v>
      </c>
      <c r="Z234" s="212"/>
      <c r="AA234" s="212"/>
      <c r="AB234" s="212"/>
      <c r="AC234" s="212"/>
      <c r="AD234" s="212"/>
      <c r="AE234" s="212"/>
      <c r="AF234" s="212"/>
      <c r="AG234" s="212" t="s">
        <v>207</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2" x14ac:dyDescent="0.2">
      <c r="A235" s="219"/>
      <c r="B235" s="220"/>
      <c r="C235" s="250" t="s">
        <v>437</v>
      </c>
      <c r="D235" s="242"/>
      <c r="E235" s="242"/>
      <c r="F235" s="242"/>
      <c r="G235" s="242"/>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209</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45" t="str">
        <f>C235</f>
        <v>na maltu MC, se zalitím spár a styků, s cementovým potěrem 17 až 25 MPa, v tl. 30 mm, hlazeným dřevěným hladítkem a včetně dodání stropních desek</v>
      </c>
      <c r="BB235" s="212"/>
      <c r="BC235" s="212"/>
      <c r="BD235" s="212"/>
      <c r="BE235" s="212"/>
      <c r="BF235" s="212"/>
      <c r="BG235" s="212"/>
      <c r="BH235" s="212"/>
    </row>
    <row r="236" spans="1:60" outlineLevel="2" x14ac:dyDescent="0.2">
      <c r="A236" s="219"/>
      <c r="B236" s="220"/>
      <c r="C236" s="251" t="s">
        <v>438</v>
      </c>
      <c r="D236" s="225"/>
      <c r="E236" s="226">
        <v>2.2050000000000001</v>
      </c>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211</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52"/>
      <c r="D237" s="244"/>
      <c r="E237" s="244"/>
      <c r="F237" s="244"/>
      <c r="G237" s="244"/>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215</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35">
        <v>52</v>
      </c>
      <c r="B238" s="236" t="s">
        <v>439</v>
      </c>
      <c r="C238" s="249" t="s">
        <v>440</v>
      </c>
      <c r="D238" s="237" t="s">
        <v>267</v>
      </c>
      <c r="E238" s="238">
        <v>56.452500000000001</v>
      </c>
      <c r="F238" s="239"/>
      <c r="G238" s="240">
        <f>ROUND(E238*F238,2)</f>
        <v>0</v>
      </c>
      <c r="H238" s="239"/>
      <c r="I238" s="240">
        <f>ROUND(E238*H238,2)</f>
        <v>0</v>
      </c>
      <c r="J238" s="239"/>
      <c r="K238" s="240">
        <f>ROUND(E238*J238,2)</f>
        <v>0</v>
      </c>
      <c r="L238" s="240">
        <v>21</v>
      </c>
      <c r="M238" s="240">
        <f>G238*(1+L238/100)</f>
        <v>0</v>
      </c>
      <c r="N238" s="238">
        <v>0.34427000000000002</v>
      </c>
      <c r="O238" s="238">
        <f>ROUND(E238*N238,2)</f>
        <v>19.43</v>
      </c>
      <c r="P238" s="238">
        <v>0</v>
      </c>
      <c r="Q238" s="238">
        <f>ROUND(E238*P238,2)</f>
        <v>0</v>
      </c>
      <c r="R238" s="240" t="s">
        <v>302</v>
      </c>
      <c r="S238" s="240" t="s">
        <v>204</v>
      </c>
      <c r="T238" s="241" t="s">
        <v>204</v>
      </c>
      <c r="U238" s="223">
        <v>1.254</v>
      </c>
      <c r="V238" s="223">
        <f>ROUND(E238*U238,2)</f>
        <v>70.790000000000006</v>
      </c>
      <c r="W238" s="223"/>
      <c r="X238" s="223" t="s">
        <v>205</v>
      </c>
      <c r="Y238" s="223" t="s">
        <v>206</v>
      </c>
      <c r="Z238" s="212"/>
      <c r="AA238" s="212"/>
      <c r="AB238" s="212"/>
      <c r="AC238" s="212"/>
      <c r="AD238" s="212"/>
      <c r="AE238" s="212"/>
      <c r="AF238" s="212"/>
      <c r="AG238" s="212" t="s">
        <v>207</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33.75" outlineLevel="2" x14ac:dyDescent="0.2">
      <c r="A239" s="219"/>
      <c r="B239" s="220"/>
      <c r="C239" s="250" t="s">
        <v>441</v>
      </c>
      <c r="D239" s="242"/>
      <c r="E239" s="242"/>
      <c r="F239" s="242"/>
      <c r="G239" s="242"/>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209</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5" t="str">
        <f>C239</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B239" s="212"/>
      <c r="BC239" s="212"/>
      <c r="BD239" s="212"/>
      <c r="BE239" s="212"/>
      <c r="BF239" s="212"/>
      <c r="BG239" s="212"/>
      <c r="BH239" s="212"/>
    </row>
    <row r="240" spans="1:60" outlineLevel="2" x14ac:dyDescent="0.2">
      <c r="A240" s="219"/>
      <c r="B240" s="220"/>
      <c r="C240" s="251" t="s">
        <v>442</v>
      </c>
      <c r="D240" s="225"/>
      <c r="E240" s="226">
        <v>56.452500000000001</v>
      </c>
      <c r="F240" s="223"/>
      <c r="G240" s="223"/>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211</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2"/>
      <c r="D241" s="244"/>
      <c r="E241" s="244"/>
      <c r="F241" s="244"/>
      <c r="G241" s="244"/>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215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5">
        <v>53</v>
      </c>
      <c r="B242" s="236" t="s">
        <v>443</v>
      </c>
      <c r="C242" s="249" t="s">
        <v>444</v>
      </c>
      <c r="D242" s="237" t="s">
        <v>283</v>
      </c>
      <c r="E242" s="238">
        <v>0.30769000000000002</v>
      </c>
      <c r="F242" s="239"/>
      <c r="G242" s="240">
        <f>ROUND(E242*F242,2)</f>
        <v>0</v>
      </c>
      <c r="H242" s="239"/>
      <c r="I242" s="240">
        <f>ROUND(E242*H242,2)</f>
        <v>0</v>
      </c>
      <c r="J242" s="239"/>
      <c r="K242" s="240">
        <f>ROUND(E242*J242,2)</f>
        <v>0</v>
      </c>
      <c r="L242" s="240">
        <v>21</v>
      </c>
      <c r="M242" s="240">
        <f>G242*(1+L242/100)</f>
        <v>0</v>
      </c>
      <c r="N242" s="238">
        <v>1.04548</v>
      </c>
      <c r="O242" s="238">
        <f>ROUND(E242*N242,2)</f>
        <v>0.32</v>
      </c>
      <c r="P242" s="238">
        <v>0</v>
      </c>
      <c r="Q242" s="238">
        <f>ROUND(E242*P242,2)</f>
        <v>0</v>
      </c>
      <c r="R242" s="240" t="s">
        <v>302</v>
      </c>
      <c r="S242" s="240" t="s">
        <v>204</v>
      </c>
      <c r="T242" s="241" t="s">
        <v>204</v>
      </c>
      <c r="U242" s="223">
        <v>15.211</v>
      </c>
      <c r="V242" s="223">
        <f>ROUND(E242*U242,2)</f>
        <v>4.68</v>
      </c>
      <c r="W242" s="223"/>
      <c r="X242" s="223" t="s">
        <v>205</v>
      </c>
      <c r="Y242" s="223" t="s">
        <v>206</v>
      </c>
      <c r="Z242" s="212"/>
      <c r="AA242" s="212"/>
      <c r="AB242" s="212"/>
      <c r="AC242" s="212"/>
      <c r="AD242" s="212"/>
      <c r="AE242" s="212"/>
      <c r="AF242" s="212"/>
      <c r="AG242" s="212" t="s">
        <v>207</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33.75" outlineLevel="2" x14ac:dyDescent="0.2">
      <c r="A243" s="219"/>
      <c r="B243" s="220"/>
      <c r="C243" s="250" t="s">
        <v>445</v>
      </c>
      <c r="D243" s="242"/>
      <c r="E243" s="242"/>
      <c r="F243" s="242"/>
      <c r="G243" s="242"/>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209</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45" t="str">
        <f>C243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43" s="212"/>
      <c r="BC243" s="212"/>
      <c r="BD243" s="212"/>
      <c r="BE243" s="212"/>
      <c r="BF243" s="212"/>
      <c r="BG243" s="212"/>
      <c r="BH243" s="212"/>
    </row>
    <row r="244" spans="1:60" outlineLevel="2" x14ac:dyDescent="0.2">
      <c r="A244" s="219"/>
      <c r="B244" s="220"/>
      <c r="C244" s="251" t="s">
        <v>446</v>
      </c>
      <c r="D244" s="225"/>
      <c r="E244" s="226">
        <v>0.30769000000000002</v>
      </c>
      <c r="F244" s="223"/>
      <c r="G244" s="223"/>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211</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52"/>
      <c r="D245" s="244"/>
      <c r="E245" s="244"/>
      <c r="F245" s="244"/>
      <c r="G245" s="244"/>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215</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1" x14ac:dyDescent="0.2">
      <c r="A246" s="235">
        <v>54</v>
      </c>
      <c r="B246" s="236" t="s">
        <v>447</v>
      </c>
      <c r="C246" s="249" t="s">
        <v>448</v>
      </c>
      <c r="D246" s="237" t="s">
        <v>202</v>
      </c>
      <c r="E246" s="238">
        <v>0.33074999999999999</v>
      </c>
      <c r="F246" s="239"/>
      <c r="G246" s="240">
        <f>ROUND(E246*F246,2)</f>
        <v>0</v>
      </c>
      <c r="H246" s="239"/>
      <c r="I246" s="240">
        <f>ROUND(E246*H246,2)</f>
        <v>0</v>
      </c>
      <c r="J246" s="239"/>
      <c r="K246" s="240">
        <f>ROUND(E246*J246,2)</f>
        <v>0</v>
      </c>
      <c r="L246" s="240">
        <v>21</v>
      </c>
      <c r="M246" s="240">
        <f>G246*(1+L246/100)</f>
        <v>0</v>
      </c>
      <c r="N246" s="238">
        <v>2.6975199999999999</v>
      </c>
      <c r="O246" s="238">
        <f>ROUND(E246*N246,2)</f>
        <v>0.89</v>
      </c>
      <c r="P246" s="238">
        <v>0</v>
      </c>
      <c r="Q246" s="238">
        <f>ROUND(E246*P246,2)</f>
        <v>0</v>
      </c>
      <c r="R246" s="240" t="s">
        <v>319</v>
      </c>
      <c r="S246" s="240" t="s">
        <v>204</v>
      </c>
      <c r="T246" s="241" t="s">
        <v>204</v>
      </c>
      <c r="U246" s="223">
        <v>21.585999999999999</v>
      </c>
      <c r="V246" s="223">
        <f>ROUND(E246*U246,2)</f>
        <v>7.14</v>
      </c>
      <c r="W246" s="223"/>
      <c r="X246" s="223" t="s">
        <v>205</v>
      </c>
      <c r="Y246" s="223" t="s">
        <v>206</v>
      </c>
      <c r="Z246" s="212"/>
      <c r="AA246" s="212"/>
      <c r="AB246" s="212"/>
      <c r="AC246" s="212"/>
      <c r="AD246" s="212"/>
      <c r="AE246" s="212"/>
      <c r="AF246" s="212"/>
      <c r="AG246" s="212" t="s">
        <v>207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ht="22.5" outlineLevel="2" x14ac:dyDescent="0.2">
      <c r="A247" s="219"/>
      <c r="B247" s="220"/>
      <c r="C247" s="250" t="s">
        <v>449</v>
      </c>
      <c r="D247" s="242"/>
      <c r="E247" s="242"/>
      <c r="F247" s="242"/>
      <c r="G247" s="242"/>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209</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45" t="str">
        <f>C247</f>
        <v>včetně bednění, odbednění a výztuže (s dodáním hmot), z pomocného pracovního lešení o výšce podlahy do 1900 mm a pro zatížení do 1,5 kPa,</v>
      </c>
      <c r="BB247" s="212"/>
      <c r="BC247" s="212"/>
      <c r="BD247" s="212"/>
      <c r="BE247" s="212"/>
      <c r="BF247" s="212"/>
      <c r="BG247" s="212"/>
      <c r="BH247" s="212"/>
    </row>
    <row r="248" spans="1:60" outlineLevel="2" x14ac:dyDescent="0.2">
      <c r="A248" s="219"/>
      <c r="B248" s="220"/>
      <c r="C248" s="251" t="s">
        <v>450</v>
      </c>
      <c r="D248" s="225"/>
      <c r="E248" s="226">
        <v>0.33074999999999999</v>
      </c>
      <c r="F248" s="223"/>
      <c r="G248" s="223"/>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211</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52"/>
      <c r="D249" s="244"/>
      <c r="E249" s="244"/>
      <c r="F249" s="244"/>
      <c r="G249" s="244"/>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215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5">
        <v>55</v>
      </c>
      <c r="B250" s="236" t="s">
        <v>451</v>
      </c>
      <c r="C250" s="249" t="s">
        <v>452</v>
      </c>
      <c r="D250" s="237" t="s">
        <v>332</v>
      </c>
      <c r="E250" s="238">
        <v>32</v>
      </c>
      <c r="F250" s="239"/>
      <c r="G250" s="240">
        <f>ROUND(E250*F250,2)</f>
        <v>0</v>
      </c>
      <c r="H250" s="239"/>
      <c r="I250" s="240">
        <f>ROUND(E250*H250,2)</f>
        <v>0</v>
      </c>
      <c r="J250" s="239"/>
      <c r="K250" s="240">
        <f>ROUND(E250*J250,2)</f>
        <v>0</v>
      </c>
      <c r="L250" s="240">
        <v>21</v>
      </c>
      <c r="M250" s="240">
        <f>G250*(1+L250/100)</f>
        <v>0</v>
      </c>
      <c r="N250" s="238">
        <v>2.3980000000000001E-2</v>
      </c>
      <c r="O250" s="238">
        <f>ROUND(E250*N250,2)</f>
        <v>0.77</v>
      </c>
      <c r="P250" s="238">
        <v>0</v>
      </c>
      <c r="Q250" s="238">
        <f>ROUND(E250*P250,2)</f>
        <v>0</v>
      </c>
      <c r="R250" s="240" t="s">
        <v>319</v>
      </c>
      <c r="S250" s="240" t="s">
        <v>204</v>
      </c>
      <c r="T250" s="241" t="s">
        <v>204</v>
      </c>
      <c r="U250" s="223">
        <v>0.2</v>
      </c>
      <c r="V250" s="223">
        <f>ROUND(E250*U250,2)</f>
        <v>6.4</v>
      </c>
      <c r="W250" s="223"/>
      <c r="X250" s="223" t="s">
        <v>205</v>
      </c>
      <c r="Y250" s="223" t="s">
        <v>206</v>
      </c>
      <c r="Z250" s="212"/>
      <c r="AA250" s="212"/>
      <c r="AB250" s="212"/>
      <c r="AC250" s="212"/>
      <c r="AD250" s="212"/>
      <c r="AE250" s="212"/>
      <c r="AF250" s="212"/>
      <c r="AG250" s="212" t="s">
        <v>207</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51" t="s">
        <v>453</v>
      </c>
      <c r="D251" s="225"/>
      <c r="E251" s="226">
        <v>20</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211</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1" t="s">
        <v>454</v>
      </c>
      <c r="D252" s="225"/>
      <c r="E252" s="226">
        <v>12</v>
      </c>
      <c r="F252" s="223"/>
      <c r="G252" s="223"/>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211</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52"/>
      <c r="D253" s="244"/>
      <c r="E253" s="244"/>
      <c r="F253" s="244"/>
      <c r="G253" s="244"/>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215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1" x14ac:dyDescent="0.2">
      <c r="A254" s="235">
        <v>56</v>
      </c>
      <c r="B254" s="236" t="s">
        <v>455</v>
      </c>
      <c r="C254" s="249" t="s">
        <v>456</v>
      </c>
      <c r="D254" s="237" t="s">
        <v>332</v>
      </c>
      <c r="E254" s="238">
        <v>46</v>
      </c>
      <c r="F254" s="239"/>
      <c r="G254" s="240">
        <f>ROUND(E254*F254,2)</f>
        <v>0</v>
      </c>
      <c r="H254" s="239"/>
      <c r="I254" s="240">
        <f>ROUND(E254*H254,2)</f>
        <v>0</v>
      </c>
      <c r="J254" s="239"/>
      <c r="K254" s="240">
        <f>ROUND(E254*J254,2)</f>
        <v>0</v>
      </c>
      <c r="L254" s="240">
        <v>21</v>
      </c>
      <c r="M254" s="240">
        <f>G254*(1+L254/100)</f>
        <v>0</v>
      </c>
      <c r="N254" s="238">
        <v>6.2010000000000003E-2</v>
      </c>
      <c r="O254" s="238">
        <f>ROUND(E254*N254,2)</f>
        <v>2.85</v>
      </c>
      <c r="P254" s="238">
        <v>0</v>
      </c>
      <c r="Q254" s="238">
        <f>ROUND(E254*P254,2)</f>
        <v>0</v>
      </c>
      <c r="R254" s="240" t="s">
        <v>319</v>
      </c>
      <c r="S254" s="240" t="s">
        <v>204</v>
      </c>
      <c r="T254" s="241" t="s">
        <v>204</v>
      </c>
      <c r="U254" s="223">
        <v>0.28999999999999998</v>
      </c>
      <c r="V254" s="223">
        <f>ROUND(E254*U254,2)</f>
        <v>13.34</v>
      </c>
      <c r="W254" s="223"/>
      <c r="X254" s="223" t="s">
        <v>205</v>
      </c>
      <c r="Y254" s="223" t="s">
        <v>206</v>
      </c>
      <c r="Z254" s="212"/>
      <c r="AA254" s="212"/>
      <c r="AB254" s="212"/>
      <c r="AC254" s="212"/>
      <c r="AD254" s="212"/>
      <c r="AE254" s="212"/>
      <c r="AF254" s="212"/>
      <c r="AG254" s="212" t="s">
        <v>207</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51" t="s">
        <v>457</v>
      </c>
      <c r="D255" s="225"/>
      <c r="E255" s="226">
        <v>4</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211</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1" t="s">
        <v>458</v>
      </c>
      <c r="D256" s="225"/>
      <c r="E256" s="226">
        <v>4</v>
      </c>
      <c r="F256" s="223"/>
      <c r="G256" s="223"/>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211</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1" t="s">
        <v>459</v>
      </c>
      <c r="D257" s="225"/>
      <c r="E257" s="226">
        <v>38</v>
      </c>
      <c r="F257" s="223"/>
      <c r="G257" s="223"/>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211</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52"/>
      <c r="D258" s="244"/>
      <c r="E258" s="244"/>
      <c r="F258" s="244"/>
      <c r="G258" s="244"/>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215</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35">
        <v>57</v>
      </c>
      <c r="B259" s="236" t="s">
        <v>460</v>
      </c>
      <c r="C259" s="249" t="s">
        <v>461</v>
      </c>
      <c r="D259" s="237" t="s">
        <v>202</v>
      </c>
      <c r="E259" s="238">
        <v>7.5808499999999999</v>
      </c>
      <c r="F259" s="239"/>
      <c r="G259" s="240">
        <f>ROUND(E259*F259,2)</f>
        <v>0</v>
      </c>
      <c r="H259" s="239"/>
      <c r="I259" s="240">
        <f>ROUND(E259*H259,2)</f>
        <v>0</v>
      </c>
      <c r="J259" s="239"/>
      <c r="K259" s="240">
        <f>ROUND(E259*J259,2)</f>
        <v>0</v>
      </c>
      <c r="L259" s="240">
        <v>21</v>
      </c>
      <c r="M259" s="240">
        <f>G259*(1+L259/100)</f>
        <v>0</v>
      </c>
      <c r="N259" s="238">
        <v>2.5251100000000002</v>
      </c>
      <c r="O259" s="238">
        <f>ROUND(E259*N259,2)</f>
        <v>19.14</v>
      </c>
      <c r="P259" s="238">
        <v>0</v>
      </c>
      <c r="Q259" s="238">
        <f>ROUND(E259*P259,2)</f>
        <v>0</v>
      </c>
      <c r="R259" s="240" t="s">
        <v>302</v>
      </c>
      <c r="S259" s="240" t="s">
        <v>204</v>
      </c>
      <c r="T259" s="241" t="s">
        <v>204</v>
      </c>
      <c r="U259" s="223">
        <v>1.448</v>
      </c>
      <c r="V259" s="223">
        <f>ROUND(E259*U259,2)</f>
        <v>10.98</v>
      </c>
      <c r="W259" s="223"/>
      <c r="X259" s="223" t="s">
        <v>205</v>
      </c>
      <c r="Y259" s="223" t="s">
        <v>206</v>
      </c>
      <c r="Z259" s="212"/>
      <c r="AA259" s="212"/>
      <c r="AB259" s="212"/>
      <c r="AC259" s="212"/>
      <c r="AD259" s="212"/>
      <c r="AE259" s="212"/>
      <c r="AF259" s="212"/>
      <c r="AG259" s="212" t="s">
        <v>207</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51" t="s">
        <v>462</v>
      </c>
      <c r="D260" s="225"/>
      <c r="E260" s="226">
        <v>1.476</v>
      </c>
      <c r="F260" s="223"/>
      <c r="G260" s="223"/>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211</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1" t="s">
        <v>463</v>
      </c>
      <c r="D261" s="225"/>
      <c r="E261" s="226">
        <v>1.2402</v>
      </c>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211</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1" t="s">
        <v>464</v>
      </c>
      <c r="D262" s="225"/>
      <c r="E262" s="226">
        <v>1.476</v>
      </c>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211</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51" t="s">
        <v>465</v>
      </c>
      <c r="D263" s="225"/>
      <c r="E263" s="226">
        <v>2.7586499999999998</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211</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1" t="s">
        <v>466</v>
      </c>
      <c r="D264" s="225"/>
      <c r="E264" s="226">
        <v>0.63</v>
      </c>
      <c r="F264" s="223"/>
      <c r="G264" s="223"/>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211</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52"/>
      <c r="D265" s="244"/>
      <c r="E265" s="244"/>
      <c r="F265" s="244"/>
      <c r="G265" s="244"/>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215</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5">
        <v>58</v>
      </c>
      <c r="B266" s="236" t="s">
        <v>467</v>
      </c>
      <c r="C266" s="249" t="s">
        <v>468</v>
      </c>
      <c r="D266" s="237" t="s">
        <v>384</v>
      </c>
      <c r="E266" s="238">
        <v>108.5</v>
      </c>
      <c r="F266" s="239"/>
      <c r="G266" s="240">
        <f>ROUND(E266*F266,2)</f>
        <v>0</v>
      </c>
      <c r="H266" s="239"/>
      <c r="I266" s="240">
        <f>ROUND(E266*H266,2)</f>
        <v>0</v>
      </c>
      <c r="J266" s="239"/>
      <c r="K266" s="240">
        <f>ROUND(E266*J266,2)</f>
        <v>0</v>
      </c>
      <c r="L266" s="240">
        <v>21</v>
      </c>
      <c r="M266" s="240">
        <f>G266*(1+L266/100)</f>
        <v>0</v>
      </c>
      <c r="N266" s="238">
        <v>4.965E-2</v>
      </c>
      <c r="O266" s="238">
        <f>ROUND(E266*N266,2)</f>
        <v>5.39</v>
      </c>
      <c r="P266" s="238">
        <v>0</v>
      </c>
      <c r="Q266" s="238">
        <f>ROUND(E266*P266,2)</f>
        <v>0</v>
      </c>
      <c r="R266" s="240" t="s">
        <v>302</v>
      </c>
      <c r="S266" s="240" t="s">
        <v>204</v>
      </c>
      <c r="T266" s="241" t="s">
        <v>204</v>
      </c>
      <c r="U266" s="223">
        <v>0.94</v>
      </c>
      <c r="V266" s="223">
        <f>ROUND(E266*U266,2)</f>
        <v>101.99</v>
      </c>
      <c r="W266" s="223"/>
      <c r="X266" s="223" t="s">
        <v>205</v>
      </c>
      <c r="Y266" s="223" t="s">
        <v>206</v>
      </c>
      <c r="Z266" s="212"/>
      <c r="AA266" s="212"/>
      <c r="AB266" s="212"/>
      <c r="AC266" s="212"/>
      <c r="AD266" s="212"/>
      <c r="AE266" s="212"/>
      <c r="AF266" s="212"/>
      <c r="AG266" s="212" t="s">
        <v>207</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51" t="s">
        <v>469</v>
      </c>
      <c r="D267" s="225"/>
      <c r="E267" s="226">
        <v>24.6</v>
      </c>
      <c r="F267" s="223"/>
      <c r="G267" s="223"/>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211</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1" t="s">
        <v>470</v>
      </c>
      <c r="D268" s="225"/>
      <c r="E268" s="226">
        <v>24.6</v>
      </c>
      <c r="F268" s="223"/>
      <c r="G268" s="223"/>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211</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1" t="s">
        <v>471</v>
      </c>
      <c r="D269" s="225"/>
      <c r="E269" s="226">
        <v>24.6</v>
      </c>
      <c r="F269" s="223"/>
      <c r="G269" s="223"/>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211</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1" t="s">
        <v>472</v>
      </c>
      <c r="D270" s="225"/>
      <c r="E270" s="226">
        <v>34.700000000000003</v>
      </c>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211</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52"/>
      <c r="D271" s="244"/>
      <c r="E271" s="244"/>
      <c r="F271" s="244"/>
      <c r="G271" s="244"/>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215</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35">
        <v>59</v>
      </c>
      <c r="B272" s="236" t="s">
        <v>473</v>
      </c>
      <c r="C272" s="249" t="s">
        <v>474</v>
      </c>
      <c r="D272" s="237" t="s">
        <v>384</v>
      </c>
      <c r="E272" s="238">
        <v>108.5</v>
      </c>
      <c r="F272" s="239"/>
      <c r="G272" s="240">
        <f>ROUND(E272*F272,2)</f>
        <v>0</v>
      </c>
      <c r="H272" s="239"/>
      <c r="I272" s="240">
        <f>ROUND(E272*H272,2)</f>
        <v>0</v>
      </c>
      <c r="J272" s="239"/>
      <c r="K272" s="240">
        <f>ROUND(E272*J272,2)</f>
        <v>0</v>
      </c>
      <c r="L272" s="240">
        <v>21</v>
      </c>
      <c r="M272" s="240">
        <f>G272*(1+L272/100)</f>
        <v>0</v>
      </c>
      <c r="N272" s="238">
        <v>0</v>
      </c>
      <c r="O272" s="238">
        <f>ROUND(E272*N272,2)</f>
        <v>0</v>
      </c>
      <c r="P272" s="238">
        <v>0</v>
      </c>
      <c r="Q272" s="238">
        <f>ROUND(E272*P272,2)</f>
        <v>0</v>
      </c>
      <c r="R272" s="240" t="s">
        <v>302</v>
      </c>
      <c r="S272" s="240" t="s">
        <v>204</v>
      </c>
      <c r="T272" s="241" t="s">
        <v>204</v>
      </c>
      <c r="U272" s="223">
        <v>0.28999999999999998</v>
      </c>
      <c r="V272" s="223">
        <f>ROUND(E272*U272,2)</f>
        <v>31.47</v>
      </c>
      <c r="W272" s="223"/>
      <c r="X272" s="223" t="s">
        <v>205</v>
      </c>
      <c r="Y272" s="223" t="s">
        <v>206</v>
      </c>
      <c r="Z272" s="212"/>
      <c r="AA272" s="212"/>
      <c r="AB272" s="212"/>
      <c r="AC272" s="212"/>
      <c r="AD272" s="212"/>
      <c r="AE272" s="212"/>
      <c r="AF272" s="212"/>
      <c r="AG272" s="212" t="s">
        <v>207</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2" x14ac:dyDescent="0.2">
      <c r="A273" s="219"/>
      <c r="B273" s="220"/>
      <c r="C273" s="251" t="s">
        <v>475</v>
      </c>
      <c r="D273" s="225"/>
      <c r="E273" s="226">
        <v>108.5</v>
      </c>
      <c r="F273" s="223"/>
      <c r="G273" s="223"/>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211</v>
      </c>
      <c r="AH273" s="212">
        <v>5</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2"/>
      <c r="D274" s="244"/>
      <c r="E274" s="244"/>
      <c r="F274" s="244"/>
      <c r="G274" s="244"/>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215</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5">
        <v>60</v>
      </c>
      <c r="B275" s="236" t="s">
        <v>476</v>
      </c>
      <c r="C275" s="249" t="s">
        <v>477</v>
      </c>
      <c r="D275" s="237" t="s">
        <v>283</v>
      </c>
      <c r="E275" s="238">
        <v>0.46899000000000002</v>
      </c>
      <c r="F275" s="239"/>
      <c r="G275" s="240">
        <f>ROUND(E275*F275,2)</f>
        <v>0</v>
      </c>
      <c r="H275" s="239"/>
      <c r="I275" s="240">
        <f>ROUND(E275*H275,2)</f>
        <v>0</v>
      </c>
      <c r="J275" s="239"/>
      <c r="K275" s="240">
        <f>ROUND(E275*J275,2)</f>
        <v>0</v>
      </c>
      <c r="L275" s="240">
        <v>21</v>
      </c>
      <c r="M275" s="240">
        <f>G275*(1+L275/100)</f>
        <v>0</v>
      </c>
      <c r="N275" s="238">
        <v>1.0166500000000001</v>
      </c>
      <c r="O275" s="238">
        <f>ROUND(E275*N275,2)</f>
        <v>0.48</v>
      </c>
      <c r="P275" s="238">
        <v>0</v>
      </c>
      <c r="Q275" s="238">
        <f>ROUND(E275*P275,2)</f>
        <v>0</v>
      </c>
      <c r="R275" s="240" t="s">
        <v>302</v>
      </c>
      <c r="S275" s="240" t="s">
        <v>204</v>
      </c>
      <c r="T275" s="241" t="s">
        <v>204</v>
      </c>
      <c r="U275" s="223">
        <v>27.672999999999998</v>
      </c>
      <c r="V275" s="223">
        <f>ROUND(E275*U275,2)</f>
        <v>12.98</v>
      </c>
      <c r="W275" s="223"/>
      <c r="X275" s="223" t="s">
        <v>205</v>
      </c>
      <c r="Y275" s="223" t="s">
        <v>206</v>
      </c>
      <c r="Z275" s="212"/>
      <c r="AA275" s="212"/>
      <c r="AB275" s="212"/>
      <c r="AC275" s="212"/>
      <c r="AD275" s="212"/>
      <c r="AE275" s="212"/>
      <c r="AF275" s="212"/>
      <c r="AG275" s="212" t="s">
        <v>207</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0" t="s">
        <v>478</v>
      </c>
      <c r="D276" s="242"/>
      <c r="E276" s="242"/>
      <c r="F276" s="242"/>
      <c r="G276" s="242"/>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209</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51" t="s">
        <v>479</v>
      </c>
      <c r="D277" s="225"/>
      <c r="E277" s="226">
        <v>0.11956</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211</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1" t="s">
        <v>480</v>
      </c>
      <c r="D278" s="225"/>
      <c r="E278" s="226">
        <v>1.264E-2</v>
      </c>
      <c r="F278" s="223"/>
      <c r="G278" s="223"/>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211</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1" t="s">
        <v>481</v>
      </c>
      <c r="D279" s="225"/>
      <c r="E279" s="226">
        <v>0.11956</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211</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1" t="s">
        <v>482</v>
      </c>
      <c r="D280" s="225"/>
      <c r="E280" s="226">
        <v>4.8599999999999997E-2</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211</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1" t="s">
        <v>483</v>
      </c>
      <c r="D281" s="225"/>
      <c r="E281" s="226">
        <v>0.16864000000000001</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211</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2"/>
      <c r="D282" s="244"/>
      <c r="E282" s="244"/>
      <c r="F282" s="244"/>
      <c r="G282" s="244"/>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215</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35">
        <v>61</v>
      </c>
      <c r="B283" s="236" t="s">
        <v>484</v>
      </c>
      <c r="C283" s="249" t="s">
        <v>485</v>
      </c>
      <c r="D283" s="237" t="s">
        <v>202</v>
      </c>
      <c r="E283" s="238">
        <v>1.143</v>
      </c>
      <c r="F283" s="239"/>
      <c r="G283" s="240">
        <f>ROUND(E283*F283,2)</f>
        <v>0</v>
      </c>
      <c r="H283" s="239"/>
      <c r="I283" s="240">
        <f>ROUND(E283*H283,2)</f>
        <v>0</v>
      </c>
      <c r="J283" s="239"/>
      <c r="K283" s="240">
        <f>ROUND(E283*J283,2)</f>
        <v>0</v>
      </c>
      <c r="L283" s="240">
        <v>21</v>
      </c>
      <c r="M283" s="240">
        <f>G283*(1+L283/100)</f>
        <v>0</v>
      </c>
      <c r="N283" s="238">
        <v>1.8907700000000001</v>
      </c>
      <c r="O283" s="238">
        <f>ROUND(E283*N283,2)</f>
        <v>2.16</v>
      </c>
      <c r="P283" s="238">
        <v>0</v>
      </c>
      <c r="Q283" s="238">
        <f>ROUND(E283*P283,2)</f>
        <v>0</v>
      </c>
      <c r="R283" s="240" t="s">
        <v>293</v>
      </c>
      <c r="S283" s="240" t="s">
        <v>204</v>
      </c>
      <c r="T283" s="241" t="s">
        <v>204</v>
      </c>
      <c r="U283" s="223">
        <v>1.6950000000000001</v>
      </c>
      <c r="V283" s="223">
        <f>ROUND(E283*U283,2)</f>
        <v>1.94</v>
      </c>
      <c r="W283" s="223"/>
      <c r="X283" s="223" t="s">
        <v>205</v>
      </c>
      <c r="Y283" s="223" t="s">
        <v>206</v>
      </c>
      <c r="Z283" s="212"/>
      <c r="AA283" s="212"/>
      <c r="AB283" s="212"/>
      <c r="AC283" s="212"/>
      <c r="AD283" s="212"/>
      <c r="AE283" s="212"/>
      <c r="AF283" s="212"/>
      <c r="AG283" s="212" t="s">
        <v>207</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0" t="s">
        <v>486</v>
      </c>
      <c r="D284" s="242"/>
      <c r="E284" s="242"/>
      <c r="F284" s="242"/>
      <c r="G284" s="242"/>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209</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51" t="s">
        <v>487</v>
      </c>
      <c r="D285" s="225"/>
      <c r="E285" s="226">
        <v>1.0229999999999999</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211</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1" t="s">
        <v>488</v>
      </c>
      <c r="D286" s="225"/>
      <c r="E286" s="226">
        <v>0.12</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211</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2"/>
      <c r="D287" s="244"/>
      <c r="E287" s="244"/>
      <c r="F287" s="244"/>
      <c r="G287" s="244"/>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215</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35">
        <v>62</v>
      </c>
      <c r="B288" s="236" t="s">
        <v>489</v>
      </c>
      <c r="C288" s="249" t="s">
        <v>490</v>
      </c>
      <c r="D288" s="237" t="s">
        <v>491</v>
      </c>
      <c r="E288" s="238">
        <v>2</v>
      </c>
      <c r="F288" s="239"/>
      <c r="G288" s="240">
        <f>ROUND(E288*F288,2)</f>
        <v>0</v>
      </c>
      <c r="H288" s="239"/>
      <c r="I288" s="240">
        <f>ROUND(E288*H288,2)</f>
        <v>0</v>
      </c>
      <c r="J288" s="239"/>
      <c r="K288" s="240">
        <f>ROUND(E288*J288,2)</f>
        <v>0</v>
      </c>
      <c r="L288" s="240">
        <v>21</v>
      </c>
      <c r="M288" s="240">
        <f>G288*(1+L288/100)</f>
        <v>0</v>
      </c>
      <c r="N288" s="238">
        <v>0.68281999999999998</v>
      </c>
      <c r="O288" s="238">
        <f>ROUND(E288*N288,2)</f>
        <v>1.37</v>
      </c>
      <c r="P288" s="238">
        <v>0</v>
      </c>
      <c r="Q288" s="238">
        <f>ROUND(E288*P288,2)</f>
        <v>0</v>
      </c>
      <c r="R288" s="240" t="s">
        <v>425</v>
      </c>
      <c r="S288" s="240" t="s">
        <v>204</v>
      </c>
      <c r="T288" s="241" t="s">
        <v>426</v>
      </c>
      <c r="U288" s="223">
        <v>0</v>
      </c>
      <c r="V288" s="223">
        <f>ROUND(E288*U288,2)</f>
        <v>0</v>
      </c>
      <c r="W288" s="223"/>
      <c r="X288" s="223" t="s">
        <v>427</v>
      </c>
      <c r="Y288" s="223" t="s">
        <v>206</v>
      </c>
      <c r="Z288" s="212"/>
      <c r="AA288" s="212"/>
      <c r="AB288" s="212"/>
      <c r="AC288" s="212"/>
      <c r="AD288" s="212"/>
      <c r="AE288" s="212"/>
      <c r="AF288" s="212"/>
      <c r="AG288" s="212" t="s">
        <v>428</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50" t="s">
        <v>492</v>
      </c>
      <c r="D289" s="242"/>
      <c r="E289" s="242"/>
      <c r="F289" s="242"/>
      <c r="G289" s="242"/>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209</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1" t="s">
        <v>493</v>
      </c>
      <c r="D290" s="225"/>
      <c r="E290" s="226">
        <v>2</v>
      </c>
      <c r="F290" s="223"/>
      <c r="G290" s="22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211</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2"/>
      <c r="D291" s="244"/>
      <c r="E291" s="244"/>
      <c r="F291" s="244"/>
      <c r="G291" s="244"/>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215</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5">
        <v>63</v>
      </c>
      <c r="B292" s="236" t="s">
        <v>494</v>
      </c>
      <c r="C292" s="249" t="s">
        <v>495</v>
      </c>
      <c r="D292" s="237" t="s">
        <v>491</v>
      </c>
      <c r="E292" s="238">
        <v>4</v>
      </c>
      <c r="F292" s="239"/>
      <c r="G292" s="240">
        <f>ROUND(E292*F292,2)</f>
        <v>0</v>
      </c>
      <c r="H292" s="239"/>
      <c r="I292" s="240">
        <f>ROUND(E292*H292,2)</f>
        <v>0</v>
      </c>
      <c r="J292" s="239"/>
      <c r="K292" s="240">
        <f>ROUND(E292*J292,2)</f>
        <v>0</v>
      </c>
      <c r="L292" s="240">
        <v>21</v>
      </c>
      <c r="M292" s="240">
        <f>G292*(1+L292/100)</f>
        <v>0</v>
      </c>
      <c r="N292" s="238">
        <v>0.13963999999999999</v>
      </c>
      <c r="O292" s="238">
        <f>ROUND(E292*N292,2)</f>
        <v>0.56000000000000005</v>
      </c>
      <c r="P292" s="238">
        <v>0</v>
      </c>
      <c r="Q292" s="238">
        <f>ROUND(E292*P292,2)</f>
        <v>0</v>
      </c>
      <c r="R292" s="240"/>
      <c r="S292" s="240" t="s">
        <v>496</v>
      </c>
      <c r="T292" s="241" t="s">
        <v>426</v>
      </c>
      <c r="U292" s="223">
        <v>0</v>
      </c>
      <c r="V292" s="223">
        <f>ROUND(E292*U292,2)</f>
        <v>0</v>
      </c>
      <c r="W292" s="223"/>
      <c r="X292" s="223" t="s">
        <v>427</v>
      </c>
      <c r="Y292" s="223" t="s">
        <v>206</v>
      </c>
      <c r="Z292" s="212"/>
      <c r="AA292" s="212"/>
      <c r="AB292" s="212"/>
      <c r="AC292" s="212"/>
      <c r="AD292" s="212"/>
      <c r="AE292" s="212"/>
      <c r="AF292" s="212"/>
      <c r="AG292" s="212" t="s">
        <v>428</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51" t="s">
        <v>84</v>
      </c>
      <c r="D293" s="225"/>
      <c r="E293" s="226">
        <v>4</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211</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2"/>
      <c r="D294" s="244"/>
      <c r="E294" s="244"/>
      <c r="F294" s="244"/>
      <c r="G294" s="244"/>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215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35">
        <v>64</v>
      </c>
      <c r="B295" s="236" t="s">
        <v>497</v>
      </c>
      <c r="C295" s="249" t="s">
        <v>498</v>
      </c>
      <c r="D295" s="237" t="s">
        <v>384</v>
      </c>
      <c r="E295" s="238">
        <v>50.4</v>
      </c>
      <c r="F295" s="239"/>
      <c r="G295" s="240">
        <f>ROUND(E295*F295,2)</f>
        <v>0</v>
      </c>
      <c r="H295" s="239"/>
      <c r="I295" s="240">
        <f>ROUND(E295*H295,2)</f>
        <v>0</v>
      </c>
      <c r="J295" s="239"/>
      <c r="K295" s="240">
        <f>ROUND(E295*J295,2)</f>
        <v>0</v>
      </c>
      <c r="L295" s="240">
        <v>21</v>
      </c>
      <c r="M295" s="240">
        <f>G295*(1+L295/100)</f>
        <v>0</v>
      </c>
      <c r="N295" s="238">
        <v>0.41099999999999998</v>
      </c>
      <c r="O295" s="238">
        <f>ROUND(E295*N295,2)</f>
        <v>20.71</v>
      </c>
      <c r="P295" s="238">
        <v>0</v>
      </c>
      <c r="Q295" s="238">
        <f>ROUND(E295*P295,2)</f>
        <v>0</v>
      </c>
      <c r="R295" s="240" t="s">
        <v>284</v>
      </c>
      <c r="S295" s="240" t="s">
        <v>204</v>
      </c>
      <c r="T295" s="241" t="s">
        <v>204</v>
      </c>
      <c r="U295" s="223">
        <v>0</v>
      </c>
      <c r="V295" s="223">
        <f>ROUND(E295*U295,2)</f>
        <v>0</v>
      </c>
      <c r="W295" s="223"/>
      <c r="X295" s="223" t="s">
        <v>285</v>
      </c>
      <c r="Y295" s="223" t="s">
        <v>206</v>
      </c>
      <c r="Z295" s="212"/>
      <c r="AA295" s="212"/>
      <c r="AB295" s="212"/>
      <c r="AC295" s="212"/>
      <c r="AD295" s="212"/>
      <c r="AE295" s="212"/>
      <c r="AF295" s="212"/>
      <c r="AG295" s="212" t="s">
        <v>286</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1" t="s">
        <v>499</v>
      </c>
      <c r="D296" s="225"/>
      <c r="E296" s="226">
        <v>50.4</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211</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52"/>
      <c r="D297" s="244"/>
      <c r="E297" s="244"/>
      <c r="F297" s="244"/>
      <c r="G297" s="244"/>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215</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x14ac:dyDescent="0.2">
      <c r="A298" s="228" t="s">
        <v>198</v>
      </c>
      <c r="B298" s="229" t="s">
        <v>86</v>
      </c>
      <c r="C298" s="248" t="s">
        <v>87</v>
      </c>
      <c r="D298" s="230"/>
      <c r="E298" s="231"/>
      <c r="F298" s="232"/>
      <c r="G298" s="232">
        <f>SUMIF(AG299:AG318,"&lt;&gt;NOR",G299:G318)</f>
        <v>0</v>
      </c>
      <c r="H298" s="232"/>
      <c r="I298" s="232">
        <f>SUM(I299:I318)</f>
        <v>0</v>
      </c>
      <c r="J298" s="232"/>
      <c r="K298" s="232">
        <f>SUM(K299:K318)</f>
        <v>0</v>
      </c>
      <c r="L298" s="232"/>
      <c r="M298" s="232">
        <f>SUM(M299:M318)</f>
        <v>0</v>
      </c>
      <c r="N298" s="231"/>
      <c r="O298" s="231">
        <f>SUM(O299:O318)</f>
        <v>193.75</v>
      </c>
      <c r="P298" s="231"/>
      <c r="Q298" s="231">
        <f>SUM(Q299:Q318)</f>
        <v>0</v>
      </c>
      <c r="R298" s="232"/>
      <c r="S298" s="232"/>
      <c r="T298" s="233"/>
      <c r="U298" s="227"/>
      <c r="V298" s="227">
        <f>SUM(V299:V318)</f>
        <v>110.67</v>
      </c>
      <c r="W298" s="227"/>
      <c r="X298" s="227"/>
      <c r="Y298" s="227"/>
      <c r="AG298" t="s">
        <v>199</v>
      </c>
    </row>
    <row r="299" spans="1:60" outlineLevel="1" x14ac:dyDescent="0.2">
      <c r="A299" s="235">
        <v>65</v>
      </c>
      <c r="B299" s="236" t="s">
        <v>500</v>
      </c>
      <c r="C299" s="249" t="s">
        <v>501</v>
      </c>
      <c r="D299" s="237" t="s">
        <v>267</v>
      </c>
      <c r="E299" s="238">
        <v>165</v>
      </c>
      <c r="F299" s="239"/>
      <c r="G299" s="240">
        <f>ROUND(E299*F299,2)</f>
        <v>0</v>
      </c>
      <c r="H299" s="239"/>
      <c r="I299" s="240">
        <f>ROUND(E299*H299,2)</f>
        <v>0</v>
      </c>
      <c r="J299" s="239"/>
      <c r="K299" s="240">
        <f>ROUND(E299*J299,2)</f>
        <v>0</v>
      </c>
      <c r="L299" s="240">
        <v>21</v>
      </c>
      <c r="M299" s="240">
        <f>G299*(1+L299/100)</f>
        <v>0</v>
      </c>
      <c r="N299" s="238">
        <v>0.2024</v>
      </c>
      <c r="O299" s="238">
        <f>ROUND(E299*N299,2)</f>
        <v>33.4</v>
      </c>
      <c r="P299" s="238">
        <v>0</v>
      </c>
      <c r="Q299" s="238">
        <f>ROUND(E299*P299,2)</f>
        <v>0</v>
      </c>
      <c r="R299" s="240" t="s">
        <v>502</v>
      </c>
      <c r="S299" s="240" t="s">
        <v>204</v>
      </c>
      <c r="T299" s="241" t="s">
        <v>204</v>
      </c>
      <c r="U299" s="223">
        <v>2.5999999999999999E-2</v>
      </c>
      <c r="V299" s="223">
        <f>ROUND(E299*U299,2)</f>
        <v>4.29</v>
      </c>
      <c r="W299" s="223"/>
      <c r="X299" s="223" t="s">
        <v>205</v>
      </c>
      <c r="Y299" s="223" t="s">
        <v>206</v>
      </c>
      <c r="Z299" s="212"/>
      <c r="AA299" s="212"/>
      <c r="AB299" s="212"/>
      <c r="AC299" s="212"/>
      <c r="AD299" s="212"/>
      <c r="AE299" s="212"/>
      <c r="AF299" s="212"/>
      <c r="AG299" s="212" t="s">
        <v>207</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50" t="s">
        <v>503</v>
      </c>
      <c r="D300" s="242"/>
      <c r="E300" s="242"/>
      <c r="F300" s="242"/>
      <c r="G300" s="242"/>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209</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51" t="s">
        <v>504</v>
      </c>
      <c r="D301" s="225"/>
      <c r="E301" s="226">
        <v>165</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211</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52"/>
      <c r="D302" s="244"/>
      <c r="E302" s="244"/>
      <c r="F302" s="244"/>
      <c r="G302" s="244"/>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215</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1" x14ac:dyDescent="0.2">
      <c r="A303" s="235">
        <v>66</v>
      </c>
      <c r="B303" s="236" t="s">
        <v>505</v>
      </c>
      <c r="C303" s="249" t="s">
        <v>506</v>
      </c>
      <c r="D303" s="237" t="s">
        <v>267</v>
      </c>
      <c r="E303" s="238">
        <v>165</v>
      </c>
      <c r="F303" s="239"/>
      <c r="G303" s="240">
        <f>ROUND(E303*F303,2)</f>
        <v>0</v>
      </c>
      <c r="H303" s="239"/>
      <c r="I303" s="240">
        <f>ROUND(E303*H303,2)</f>
        <v>0</v>
      </c>
      <c r="J303" s="239"/>
      <c r="K303" s="240">
        <f>ROUND(E303*J303,2)</f>
        <v>0</v>
      </c>
      <c r="L303" s="240">
        <v>21</v>
      </c>
      <c r="M303" s="240">
        <f>G303*(1+L303/100)</f>
        <v>0</v>
      </c>
      <c r="N303" s="238">
        <v>0.28799999999999998</v>
      </c>
      <c r="O303" s="238">
        <f>ROUND(E303*N303,2)</f>
        <v>47.52</v>
      </c>
      <c r="P303" s="238">
        <v>0</v>
      </c>
      <c r="Q303" s="238">
        <f>ROUND(E303*P303,2)</f>
        <v>0</v>
      </c>
      <c r="R303" s="240" t="s">
        <v>502</v>
      </c>
      <c r="S303" s="240" t="s">
        <v>204</v>
      </c>
      <c r="T303" s="241" t="s">
        <v>204</v>
      </c>
      <c r="U303" s="223">
        <v>2.3E-2</v>
      </c>
      <c r="V303" s="223">
        <f>ROUND(E303*U303,2)</f>
        <v>3.8</v>
      </c>
      <c r="W303" s="223"/>
      <c r="X303" s="223" t="s">
        <v>205</v>
      </c>
      <c r="Y303" s="223" t="s">
        <v>206</v>
      </c>
      <c r="Z303" s="212"/>
      <c r="AA303" s="212"/>
      <c r="AB303" s="212"/>
      <c r="AC303" s="212"/>
      <c r="AD303" s="212"/>
      <c r="AE303" s="212"/>
      <c r="AF303" s="212"/>
      <c r="AG303" s="212" t="s">
        <v>207</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51" t="s">
        <v>507</v>
      </c>
      <c r="D304" s="225"/>
      <c r="E304" s="226">
        <v>165</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211</v>
      </c>
      <c r="AH304" s="212">
        <v>5</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52"/>
      <c r="D305" s="244"/>
      <c r="E305" s="244"/>
      <c r="F305" s="244"/>
      <c r="G305" s="244"/>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215</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22.5" outlineLevel="1" x14ac:dyDescent="0.2">
      <c r="A306" s="235">
        <v>67</v>
      </c>
      <c r="B306" s="236" t="s">
        <v>508</v>
      </c>
      <c r="C306" s="249" t="s">
        <v>509</v>
      </c>
      <c r="D306" s="237" t="s">
        <v>267</v>
      </c>
      <c r="E306" s="238">
        <v>165</v>
      </c>
      <c r="F306" s="239"/>
      <c r="G306" s="240">
        <f>ROUND(E306*F306,2)</f>
        <v>0</v>
      </c>
      <c r="H306" s="239"/>
      <c r="I306" s="240">
        <f>ROUND(E306*H306,2)</f>
        <v>0</v>
      </c>
      <c r="J306" s="239"/>
      <c r="K306" s="240">
        <f>ROUND(E306*J306,2)</f>
        <v>0</v>
      </c>
      <c r="L306" s="240">
        <v>21</v>
      </c>
      <c r="M306" s="240">
        <f>G306*(1+L306/100)</f>
        <v>0</v>
      </c>
      <c r="N306" s="238">
        <v>0.441</v>
      </c>
      <c r="O306" s="238">
        <f>ROUND(E306*N306,2)</f>
        <v>72.77</v>
      </c>
      <c r="P306" s="238">
        <v>0</v>
      </c>
      <c r="Q306" s="238">
        <f>ROUND(E306*P306,2)</f>
        <v>0</v>
      </c>
      <c r="R306" s="240" t="s">
        <v>502</v>
      </c>
      <c r="S306" s="240" t="s">
        <v>204</v>
      </c>
      <c r="T306" s="241" t="s">
        <v>204</v>
      </c>
      <c r="U306" s="223">
        <v>2.9000000000000001E-2</v>
      </c>
      <c r="V306" s="223">
        <f>ROUND(E306*U306,2)</f>
        <v>4.79</v>
      </c>
      <c r="W306" s="223"/>
      <c r="X306" s="223" t="s">
        <v>205</v>
      </c>
      <c r="Y306" s="223" t="s">
        <v>206</v>
      </c>
      <c r="Z306" s="212"/>
      <c r="AA306" s="212"/>
      <c r="AB306" s="212"/>
      <c r="AC306" s="212"/>
      <c r="AD306" s="212"/>
      <c r="AE306" s="212"/>
      <c r="AF306" s="212"/>
      <c r="AG306" s="212" t="s">
        <v>207</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51" t="s">
        <v>504</v>
      </c>
      <c r="D307" s="225"/>
      <c r="E307" s="226">
        <v>165</v>
      </c>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211</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2"/>
      <c r="D308" s="244"/>
      <c r="E308" s="244"/>
      <c r="F308" s="244"/>
      <c r="G308" s="244"/>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215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5">
        <v>68</v>
      </c>
      <c r="B309" s="236" t="s">
        <v>510</v>
      </c>
      <c r="C309" s="249" t="s">
        <v>511</v>
      </c>
      <c r="D309" s="237" t="s">
        <v>267</v>
      </c>
      <c r="E309" s="238">
        <v>165</v>
      </c>
      <c r="F309" s="239"/>
      <c r="G309" s="240">
        <f>ROUND(E309*F309,2)</f>
        <v>0</v>
      </c>
      <c r="H309" s="239"/>
      <c r="I309" s="240">
        <f>ROUND(E309*H309,2)</f>
        <v>0</v>
      </c>
      <c r="J309" s="239"/>
      <c r="K309" s="240">
        <f>ROUND(E309*J309,2)</f>
        <v>0</v>
      </c>
      <c r="L309" s="240">
        <v>21</v>
      </c>
      <c r="M309" s="240">
        <f>G309*(1+L309/100)</f>
        <v>0</v>
      </c>
      <c r="N309" s="238">
        <v>9.2799999999999994E-2</v>
      </c>
      <c r="O309" s="238">
        <f>ROUND(E309*N309,2)</f>
        <v>15.31</v>
      </c>
      <c r="P309" s="238">
        <v>0</v>
      </c>
      <c r="Q309" s="238">
        <f>ROUND(E309*P309,2)</f>
        <v>0</v>
      </c>
      <c r="R309" s="240" t="s">
        <v>502</v>
      </c>
      <c r="S309" s="240" t="s">
        <v>204</v>
      </c>
      <c r="T309" s="241" t="s">
        <v>204</v>
      </c>
      <c r="U309" s="223">
        <v>0.47799999999999998</v>
      </c>
      <c r="V309" s="223">
        <f>ROUND(E309*U309,2)</f>
        <v>78.87</v>
      </c>
      <c r="W309" s="223"/>
      <c r="X309" s="223" t="s">
        <v>205</v>
      </c>
      <c r="Y309" s="223" t="s">
        <v>206</v>
      </c>
      <c r="Z309" s="212"/>
      <c r="AA309" s="212"/>
      <c r="AB309" s="212"/>
      <c r="AC309" s="212"/>
      <c r="AD309" s="212"/>
      <c r="AE309" s="212"/>
      <c r="AF309" s="212"/>
      <c r="AG309" s="212" t="s">
        <v>207</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ht="22.5" outlineLevel="2" x14ac:dyDescent="0.2">
      <c r="A310" s="219"/>
      <c r="B310" s="220"/>
      <c r="C310" s="250" t="s">
        <v>512</v>
      </c>
      <c r="D310" s="242"/>
      <c r="E310" s="242"/>
      <c r="F310" s="242"/>
      <c r="G310" s="242"/>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209</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45" t="str">
        <f>C310</f>
        <v>s provedením lože z kameniva drceného, s vyplněním spár, s dvojitým hutněním a se smetením přebytečného materiálu na krajnici. S dodáním hmot pro lože a výplň spár.</v>
      </c>
      <c r="BB310" s="212"/>
      <c r="BC310" s="212"/>
      <c r="BD310" s="212"/>
      <c r="BE310" s="212"/>
      <c r="BF310" s="212"/>
      <c r="BG310" s="212"/>
      <c r="BH310" s="212"/>
    </row>
    <row r="311" spans="1:60" outlineLevel="2" x14ac:dyDescent="0.2">
      <c r="A311" s="219"/>
      <c r="B311" s="220"/>
      <c r="C311" s="251" t="s">
        <v>504</v>
      </c>
      <c r="D311" s="225"/>
      <c r="E311" s="226">
        <v>165</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211</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52"/>
      <c r="D312" s="244"/>
      <c r="E312" s="244"/>
      <c r="F312" s="244"/>
      <c r="G312" s="244"/>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215</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35">
        <v>69</v>
      </c>
      <c r="B313" s="236" t="s">
        <v>513</v>
      </c>
      <c r="C313" s="249" t="s">
        <v>514</v>
      </c>
      <c r="D313" s="237" t="s">
        <v>384</v>
      </c>
      <c r="E313" s="238">
        <v>44</v>
      </c>
      <c r="F313" s="239"/>
      <c r="G313" s="240">
        <f>ROUND(E313*F313,2)</f>
        <v>0</v>
      </c>
      <c r="H313" s="239"/>
      <c r="I313" s="240">
        <f>ROUND(E313*H313,2)</f>
        <v>0</v>
      </c>
      <c r="J313" s="239"/>
      <c r="K313" s="240">
        <f>ROUND(E313*J313,2)</f>
        <v>0</v>
      </c>
      <c r="L313" s="240">
        <v>21</v>
      </c>
      <c r="M313" s="240">
        <f>G313*(1+L313/100)</f>
        <v>0</v>
      </c>
      <c r="N313" s="238">
        <v>3.6000000000000002E-4</v>
      </c>
      <c r="O313" s="238">
        <f>ROUND(E313*N313,2)</f>
        <v>0.02</v>
      </c>
      <c r="P313" s="238">
        <v>0</v>
      </c>
      <c r="Q313" s="238">
        <f>ROUND(E313*P313,2)</f>
        <v>0</v>
      </c>
      <c r="R313" s="240" t="s">
        <v>502</v>
      </c>
      <c r="S313" s="240" t="s">
        <v>204</v>
      </c>
      <c r="T313" s="241" t="s">
        <v>204</v>
      </c>
      <c r="U313" s="223">
        <v>0.43</v>
      </c>
      <c r="V313" s="223">
        <f>ROUND(E313*U313,2)</f>
        <v>18.920000000000002</v>
      </c>
      <c r="W313" s="223"/>
      <c r="X313" s="223" t="s">
        <v>205</v>
      </c>
      <c r="Y313" s="223" t="s">
        <v>206</v>
      </c>
      <c r="Z313" s="212"/>
      <c r="AA313" s="212"/>
      <c r="AB313" s="212"/>
      <c r="AC313" s="212"/>
      <c r="AD313" s="212"/>
      <c r="AE313" s="212"/>
      <c r="AF313" s="212"/>
      <c r="AG313" s="212" t="s">
        <v>207</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51" t="s">
        <v>515</v>
      </c>
      <c r="D314" s="225"/>
      <c r="E314" s="226">
        <v>44</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211</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52"/>
      <c r="D315" s="244"/>
      <c r="E315" s="244"/>
      <c r="F315" s="244"/>
      <c r="G315" s="244"/>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215</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1" x14ac:dyDescent="0.2">
      <c r="A316" s="235">
        <v>70</v>
      </c>
      <c r="B316" s="236" t="s">
        <v>516</v>
      </c>
      <c r="C316" s="249" t="s">
        <v>517</v>
      </c>
      <c r="D316" s="237" t="s">
        <v>267</v>
      </c>
      <c r="E316" s="238">
        <v>181.5</v>
      </c>
      <c r="F316" s="239"/>
      <c r="G316" s="240">
        <f>ROUND(E316*F316,2)</f>
        <v>0</v>
      </c>
      <c r="H316" s="239"/>
      <c r="I316" s="240">
        <f>ROUND(E316*H316,2)</f>
        <v>0</v>
      </c>
      <c r="J316" s="239"/>
      <c r="K316" s="240">
        <f>ROUND(E316*J316,2)</f>
        <v>0</v>
      </c>
      <c r="L316" s="240">
        <v>21</v>
      </c>
      <c r="M316" s="240">
        <f>G316*(1+L316/100)</f>
        <v>0</v>
      </c>
      <c r="N316" s="238">
        <v>0.13627</v>
      </c>
      <c r="O316" s="238">
        <f>ROUND(E316*N316,2)</f>
        <v>24.73</v>
      </c>
      <c r="P316" s="238">
        <v>0</v>
      </c>
      <c r="Q316" s="238">
        <f>ROUND(E316*P316,2)</f>
        <v>0</v>
      </c>
      <c r="R316" s="240" t="s">
        <v>284</v>
      </c>
      <c r="S316" s="240" t="s">
        <v>204</v>
      </c>
      <c r="T316" s="241" t="s">
        <v>204</v>
      </c>
      <c r="U316" s="223">
        <v>0</v>
      </c>
      <c r="V316" s="223">
        <f>ROUND(E316*U316,2)</f>
        <v>0</v>
      </c>
      <c r="W316" s="223"/>
      <c r="X316" s="223" t="s">
        <v>285</v>
      </c>
      <c r="Y316" s="223" t="s">
        <v>206</v>
      </c>
      <c r="Z316" s="212"/>
      <c r="AA316" s="212"/>
      <c r="AB316" s="212"/>
      <c r="AC316" s="212"/>
      <c r="AD316" s="212"/>
      <c r="AE316" s="212"/>
      <c r="AF316" s="212"/>
      <c r="AG316" s="212" t="s">
        <v>286</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1" t="s">
        <v>518</v>
      </c>
      <c r="D317" s="225"/>
      <c r="E317" s="226">
        <v>181.5</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211</v>
      </c>
      <c r="AH317" s="212">
        <v>5</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52"/>
      <c r="D318" s="244"/>
      <c r="E318" s="244"/>
      <c r="F318" s="244"/>
      <c r="G318" s="244"/>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215</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x14ac:dyDescent="0.2">
      <c r="A319" s="228" t="s">
        <v>198</v>
      </c>
      <c r="B319" s="229" t="s">
        <v>88</v>
      </c>
      <c r="C319" s="248" t="s">
        <v>89</v>
      </c>
      <c r="D319" s="230"/>
      <c r="E319" s="231"/>
      <c r="F319" s="232"/>
      <c r="G319" s="232">
        <f>SUMIF(AG320:AG323,"&lt;&gt;NOR",G320:G323)</f>
        <v>0</v>
      </c>
      <c r="H319" s="232"/>
      <c r="I319" s="232">
        <f>SUM(I320:I323)</f>
        <v>0</v>
      </c>
      <c r="J319" s="232"/>
      <c r="K319" s="232">
        <f>SUM(K320:K323)</f>
        <v>0</v>
      </c>
      <c r="L319" s="232"/>
      <c r="M319" s="232">
        <f>SUM(M320:M323)</f>
        <v>0</v>
      </c>
      <c r="N319" s="231"/>
      <c r="O319" s="231">
        <f>SUM(O320:O323)</f>
        <v>0.05</v>
      </c>
      <c r="P319" s="231"/>
      <c r="Q319" s="231">
        <f>SUM(Q320:Q323)</f>
        <v>0</v>
      </c>
      <c r="R319" s="232"/>
      <c r="S319" s="232"/>
      <c r="T319" s="233"/>
      <c r="U319" s="227"/>
      <c r="V319" s="227">
        <f>SUM(V320:V323)</f>
        <v>9.91</v>
      </c>
      <c r="W319" s="227"/>
      <c r="X319" s="227"/>
      <c r="Y319" s="227"/>
      <c r="AG319" t="s">
        <v>199</v>
      </c>
    </row>
    <row r="320" spans="1:60" ht="22.5" outlineLevel="1" x14ac:dyDescent="0.2">
      <c r="A320" s="235">
        <v>71</v>
      </c>
      <c r="B320" s="236" t="s">
        <v>519</v>
      </c>
      <c r="C320" s="249" t="s">
        <v>520</v>
      </c>
      <c r="D320" s="237" t="s">
        <v>267</v>
      </c>
      <c r="E320" s="238">
        <v>141.63339999999999</v>
      </c>
      <c r="F320" s="239"/>
      <c r="G320" s="240">
        <f>ROUND(E320*F320,2)</f>
        <v>0</v>
      </c>
      <c r="H320" s="239"/>
      <c r="I320" s="240">
        <f>ROUND(E320*H320,2)</f>
        <v>0</v>
      </c>
      <c r="J320" s="239"/>
      <c r="K320" s="240">
        <f>ROUND(E320*J320,2)</f>
        <v>0</v>
      </c>
      <c r="L320" s="240">
        <v>21</v>
      </c>
      <c r="M320" s="240">
        <f>G320*(1+L320/100)</f>
        <v>0</v>
      </c>
      <c r="N320" s="238">
        <v>3.2000000000000003E-4</v>
      </c>
      <c r="O320" s="238">
        <f>ROUND(E320*N320,2)</f>
        <v>0.05</v>
      </c>
      <c r="P320" s="238">
        <v>0</v>
      </c>
      <c r="Q320" s="238">
        <f>ROUND(E320*P320,2)</f>
        <v>0</v>
      </c>
      <c r="R320" s="240" t="s">
        <v>302</v>
      </c>
      <c r="S320" s="240" t="s">
        <v>204</v>
      </c>
      <c r="T320" s="241" t="s">
        <v>204</v>
      </c>
      <c r="U320" s="223">
        <v>7.0000000000000007E-2</v>
      </c>
      <c r="V320" s="223">
        <f>ROUND(E320*U320,2)</f>
        <v>9.91</v>
      </c>
      <c r="W320" s="223"/>
      <c r="X320" s="223" t="s">
        <v>205</v>
      </c>
      <c r="Y320" s="223" t="s">
        <v>206</v>
      </c>
      <c r="Z320" s="212"/>
      <c r="AA320" s="212"/>
      <c r="AB320" s="212"/>
      <c r="AC320" s="212"/>
      <c r="AD320" s="212"/>
      <c r="AE320" s="212"/>
      <c r="AF320" s="212"/>
      <c r="AG320" s="212" t="s">
        <v>207</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50" t="s">
        <v>521</v>
      </c>
      <c r="D321" s="242"/>
      <c r="E321" s="242"/>
      <c r="F321" s="242"/>
      <c r="G321" s="242"/>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209</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51" t="s">
        <v>522</v>
      </c>
      <c r="D322" s="225"/>
      <c r="E322" s="226">
        <v>141.63339999999999</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211</v>
      </c>
      <c r="AH322" s="212">
        <v>5</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2"/>
      <c r="D323" s="244"/>
      <c r="E323" s="244"/>
      <c r="F323" s="244"/>
      <c r="G323" s="244"/>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215</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x14ac:dyDescent="0.2">
      <c r="A324" s="228" t="s">
        <v>198</v>
      </c>
      <c r="B324" s="229" t="s">
        <v>90</v>
      </c>
      <c r="C324" s="248" t="s">
        <v>91</v>
      </c>
      <c r="D324" s="230"/>
      <c r="E324" s="231"/>
      <c r="F324" s="232"/>
      <c r="G324" s="232">
        <f>SUMIF(AG325:AG392,"&lt;&gt;NOR",G325:G392)</f>
        <v>0</v>
      </c>
      <c r="H324" s="232"/>
      <c r="I324" s="232">
        <f>SUM(I325:I392)</f>
        <v>0</v>
      </c>
      <c r="J324" s="232"/>
      <c r="K324" s="232">
        <f>SUM(K325:K392)</f>
        <v>0</v>
      </c>
      <c r="L324" s="232"/>
      <c r="M324" s="232">
        <f>SUM(M325:M392)</f>
        <v>0</v>
      </c>
      <c r="N324" s="231"/>
      <c r="O324" s="231">
        <f>SUM(O325:O392)</f>
        <v>15.48</v>
      </c>
      <c r="P324" s="231"/>
      <c r="Q324" s="231">
        <f>SUM(Q325:Q392)</f>
        <v>0</v>
      </c>
      <c r="R324" s="232"/>
      <c r="S324" s="232"/>
      <c r="T324" s="233"/>
      <c r="U324" s="227"/>
      <c r="V324" s="227">
        <f>SUM(V325:V392)</f>
        <v>440.16999999999996</v>
      </c>
      <c r="W324" s="227"/>
      <c r="X324" s="227"/>
      <c r="Y324" s="227"/>
      <c r="AG324" t="s">
        <v>199</v>
      </c>
    </row>
    <row r="325" spans="1:60" outlineLevel="1" x14ac:dyDescent="0.2">
      <c r="A325" s="235">
        <v>72</v>
      </c>
      <c r="B325" s="236" t="s">
        <v>523</v>
      </c>
      <c r="C325" s="249" t="s">
        <v>524</v>
      </c>
      <c r="D325" s="237" t="s">
        <v>267</v>
      </c>
      <c r="E325" s="238">
        <v>16.28</v>
      </c>
      <c r="F325" s="239"/>
      <c r="G325" s="240">
        <f>ROUND(E325*F325,2)</f>
        <v>0</v>
      </c>
      <c r="H325" s="239"/>
      <c r="I325" s="240">
        <f>ROUND(E325*H325,2)</f>
        <v>0</v>
      </c>
      <c r="J325" s="239"/>
      <c r="K325" s="240">
        <f>ROUND(E325*J325,2)</f>
        <v>0</v>
      </c>
      <c r="L325" s="240">
        <v>21</v>
      </c>
      <c r="M325" s="240">
        <f>G325*(1+L325/100)</f>
        <v>0</v>
      </c>
      <c r="N325" s="238">
        <v>4.0000000000000003E-5</v>
      </c>
      <c r="O325" s="238">
        <f>ROUND(E325*N325,2)</f>
        <v>0</v>
      </c>
      <c r="P325" s="238">
        <v>0</v>
      </c>
      <c r="Q325" s="238">
        <f>ROUND(E325*P325,2)</f>
        <v>0</v>
      </c>
      <c r="R325" s="240" t="s">
        <v>302</v>
      </c>
      <c r="S325" s="240" t="s">
        <v>204</v>
      </c>
      <c r="T325" s="241" t="s">
        <v>204</v>
      </c>
      <c r="U325" s="223">
        <v>7.8E-2</v>
      </c>
      <c r="V325" s="223">
        <f>ROUND(E325*U325,2)</f>
        <v>1.27</v>
      </c>
      <c r="W325" s="223"/>
      <c r="X325" s="223" t="s">
        <v>205</v>
      </c>
      <c r="Y325" s="223" t="s">
        <v>206</v>
      </c>
      <c r="Z325" s="212"/>
      <c r="AA325" s="212"/>
      <c r="AB325" s="212"/>
      <c r="AC325" s="212"/>
      <c r="AD325" s="212"/>
      <c r="AE325" s="212"/>
      <c r="AF325" s="212"/>
      <c r="AG325" s="212" t="s">
        <v>207</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2" x14ac:dyDescent="0.2">
      <c r="A326" s="219"/>
      <c r="B326" s="220"/>
      <c r="C326" s="250" t="s">
        <v>525</v>
      </c>
      <c r="D326" s="242"/>
      <c r="E326" s="242"/>
      <c r="F326" s="242"/>
      <c r="G326" s="242"/>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209</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45" t="str">
        <f>C326</f>
        <v>které se zřizují před úpravami povrchu, a obalení osazených dveřních zárubní před znečištěním při úpravách povrchu nástřikem plastických maltovin včetně pozdějšího odkrytí,</v>
      </c>
      <c r="BB326" s="212"/>
      <c r="BC326" s="212"/>
      <c r="BD326" s="212"/>
      <c r="BE326" s="212"/>
      <c r="BF326" s="212"/>
      <c r="BG326" s="212"/>
      <c r="BH326" s="212"/>
    </row>
    <row r="327" spans="1:60" outlineLevel="2" x14ac:dyDescent="0.2">
      <c r="A327" s="219"/>
      <c r="B327" s="220"/>
      <c r="C327" s="251" t="s">
        <v>526</v>
      </c>
      <c r="D327" s="225"/>
      <c r="E327" s="226">
        <v>10.28</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211</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1" t="s">
        <v>527</v>
      </c>
      <c r="D328" s="225"/>
      <c r="E328" s="226">
        <v>6</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211</v>
      </c>
      <c r="AH328" s="212">
        <v>5</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2"/>
      <c r="D329" s="244"/>
      <c r="E329" s="244"/>
      <c r="F329" s="244"/>
      <c r="G329" s="244"/>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215</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35">
        <v>73</v>
      </c>
      <c r="B330" s="236" t="s">
        <v>528</v>
      </c>
      <c r="C330" s="249" t="s">
        <v>529</v>
      </c>
      <c r="D330" s="237" t="s">
        <v>267</v>
      </c>
      <c r="E330" s="238">
        <v>56.452500000000001</v>
      </c>
      <c r="F330" s="239"/>
      <c r="G330" s="240">
        <f>ROUND(E330*F330,2)</f>
        <v>0</v>
      </c>
      <c r="H330" s="239"/>
      <c r="I330" s="240">
        <f>ROUND(E330*H330,2)</f>
        <v>0</v>
      </c>
      <c r="J330" s="239"/>
      <c r="K330" s="240">
        <f>ROUND(E330*J330,2)</f>
        <v>0</v>
      </c>
      <c r="L330" s="240">
        <v>21</v>
      </c>
      <c r="M330" s="240">
        <f>G330*(1+L330/100)</f>
        <v>0</v>
      </c>
      <c r="N330" s="238">
        <v>2.9850000000000002E-2</v>
      </c>
      <c r="O330" s="238">
        <f>ROUND(E330*N330,2)</f>
        <v>1.69</v>
      </c>
      <c r="P330" s="238">
        <v>0</v>
      </c>
      <c r="Q330" s="238">
        <f>ROUND(E330*P330,2)</f>
        <v>0</v>
      </c>
      <c r="R330" s="240" t="s">
        <v>302</v>
      </c>
      <c r="S330" s="240" t="s">
        <v>204</v>
      </c>
      <c r="T330" s="241" t="s">
        <v>204</v>
      </c>
      <c r="U330" s="223">
        <v>0.83199999999999996</v>
      </c>
      <c r="V330" s="223">
        <f>ROUND(E330*U330,2)</f>
        <v>46.97</v>
      </c>
      <c r="W330" s="223"/>
      <c r="X330" s="223" t="s">
        <v>205</v>
      </c>
      <c r="Y330" s="223" t="s">
        <v>206</v>
      </c>
      <c r="Z330" s="212"/>
      <c r="AA330" s="212"/>
      <c r="AB330" s="212"/>
      <c r="AC330" s="212"/>
      <c r="AD330" s="212"/>
      <c r="AE330" s="212"/>
      <c r="AF330" s="212"/>
      <c r="AG330" s="212" t="s">
        <v>207</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50" t="s">
        <v>530</v>
      </c>
      <c r="D331" s="242"/>
      <c r="E331" s="242"/>
      <c r="F331" s="242"/>
      <c r="G331" s="242"/>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209</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51" t="s">
        <v>531</v>
      </c>
      <c r="D332" s="225"/>
      <c r="E332" s="226">
        <v>56.452500000000001</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211</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2"/>
      <c r="D333" s="244"/>
      <c r="E333" s="244"/>
      <c r="F333" s="244"/>
      <c r="G333" s="244"/>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215</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35">
        <v>74</v>
      </c>
      <c r="B334" s="236" t="s">
        <v>532</v>
      </c>
      <c r="C334" s="249" t="s">
        <v>533</v>
      </c>
      <c r="D334" s="237" t="s">
        <v>384</v>
      </c>
      <c r="E334" s="238">
        <v>783</v>
      </c>
      <c r="F334" s="239"/>
      <c r="G334" s="240">
        <f>ROUND(E334*F334,2)</f>
        <v>0</v>
      </c>
      <c r="H334" s="239"/>
      <c r="I334" s="240">
        <f>ROUND(E334*H334,2)</f>
        <v>0</v>
      </c>
      <c r="J334" s="239"/>
      <c r="K334" s="240">
        <f>ROUND(E334*J334,2)</f>
        <v>0</v>
      </c>
      <c r="L334" s="240">
        <v>21</v>
      </c>
      <c r="M334" s="240">
        <f>G334*(1+L334/100)</f>
        <v>0</v>
      </c>
      <c r="N334" s="238">
        <v>1.56E-3</v>
      </c>
      <c r="O334" s="238">
        <f>ROUND(E334*N334,2)</f>
        <v>1.22</v>
      </c>
      <c r="P334" s="238">
        <v>0</v>
      </c>
      <c r="Q334" s="238">
        <f>ROUND(E334*P334,2)</f>
        <v>0</v>
      </c>
      <c r="R334" s="240" t="s">
        <v>319</v>
      </c>
      <c r="S334" s="240" t="s">
        <v>204</v>
      </c>
      <c r="T334" s="241" t="s">
        <v>204</v>
      </c>
      <c r="U334" s="223">
        <v>0.12</v>
      </c>
      <c r="V334" s="223">
        <f>ROUND(E334*U334,2)</f>
        <v>93.96</v>
      </c>
      <c r="W334" s="223"/>
      <c r="X334" s="223" t="s">
        <v>205</v>
      </c>
      <c r="Y334" s="223" t="s">
        <v>206</v>
      </c>
      <c r="Z334" s="212"/>
      <c r="AA334" s="212"/>
      <c r="AB334" s="212"/>
      <c r="AC334" s="212"/>
      <c r="AD334" s="212"/>
      <c r="AE334" s="212"/>
      <c r="AF334" s="212"/>
      <c r="AG334" s="212" t="s">
        <v>207</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0" t="s">
        <v>534</v>
      </c>
      <c r="D335" s="242"/>
      <c r="E335" s="242"/>
      <c r="F335" s="242"/>
      <c r="G335" s="242"/>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209</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51" t="s">
        <v>535</v>
      </c>
      <c r="D336" s="225"/>
      <c r="E336" s="226">
        <v>783</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211</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52"/>
      <c r="D337" s="244"/>
      <c r="E337" s="244"/>
      <c r="F337" s="244"/>
      <c r="G337" s="244"/>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215</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35">
        <v>75</v>
      </c>
      <c r="B338" s="236" t="s">
        <v>536</v>
      </c>
      <c r="C338" s="249" t="s">
        <v>537</v>
      </c>
      <c r="D338" s="237" t="s">
        <v>384</v>
      </c>
      <c r="E338" s="238">
        <v>22.3</v>
      </c>
      <c r="F338" s="239"/>
      <c r="G338" s="240">
        <f>ROUND(E338*F338,2)</f>
        <v>0</v>
      </c>
      <c r="H338" s="239"/>
      <c r="I338" s="240">
        <f>ROUND(E338*H338,2)</f>
        <v>0</v>
      </c>
      <c r="J338" s="239"/>
      <c r="K338" s="240">
        <f>ROUND(E338*J338,2)</f>
        <v>0</v>
      </c>
      <c r="L338" s="240">
        <v>21</v>
      </c>
      <c r="M338" s="240">
        <f>G338*(1+L338/100)</f>
        <v>0</v>
      </c>
      <c r="N338" s="238">
        <v>4.3299999999999996E-3</v>
      </c>
      <c r="O338" s="238">
        <f>ROUND(E338*N338,2)</f>
        <v>0.1</v>
      </c>
      <c r="P338" s="238">
        <v>0</v>
      </c>
      <c r="Q338" s="238">
        <f>ROUND(E338*P338,2)</f>
        <v>0</v>
      </c>
      <c r="R338" s="240" t="s">
        <v>319</v>
      </c>
      <c r="S338" s="240" t="s">
        <v>204</v>
      </c>
      <c r="T338" s="241" t="s">
        <v>204</v>
      </c>
      <c r="U338" s="223">
        <v>0.152</v>
      </c>
      <c r="V338" s="223">
        <f>ROUND(E338*U338,2)</f>
        <v>3.39</v>
      </c>
      <c r="W338" s="223"/>
      <c r="X338" s="223" t="s">
        <v>205</v>
      </c>
      <c r="Y338" s="223" t="s">
        <v>206</v>
      </c>
      <c r="Z338" s="212"/>
      <c r="AA338" s="212"/>
      <c r="AB338" s="212"/>
      <c r="AC338" s="212"/>
      <c r="AD338" s="212"/>
      <c r="AE338" s="212"/>
      <c r="AF338" s="212"/>
      <c r="AG338" s="212" t="s">
        <v>207</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50" t="s">
        <v>534</v>
      </c>
      <c r="D339" s="242"/>
      <c r="E339" s="242"/>
      <c r="F339" s="242"/>
      <c r="G339" s="242"/>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209</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51" t="s">
        <v>538</v>
      </c>
      <c r="D340" s="225"/>
      <c r="E340" s="226">
        <v>22.3</v>
      </c>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211</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52"/>
      <c r="D341" s="244"/>
      <c r="E341" s="244"/>
      <c r="F341" s="244"/>
      <c r="G341" s="244"/>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215</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35">
        <v>76</v>
      </c>
      <c r="B342" s="236" t="s">
        <v>539</v>
      </c>
      <c r="C342" s="249" t="s">
        <v>540</v>
      </c>
      <c r="D342" s="237" t="s">
        <v>384</v>
      </c>
      <c r="E342" s="238">
        <v>8.8000000000000007</v>
      </c>
      <c r="F342" s="239"/>
      <c r="G342" s="240">
        <f>ROUND(E342*F342,2)</f>
        <v>0</v>
      </c>
      <c r="H342" s="239"/>
      <c r="I342" s="240">
        <f>ROUND(E342*H342,2)</f>
        <v>0</v>
      </c>
      <c r="J342" s="239"/>
      <c r="K342" s="240">
        <f>ROUND(E342*J342,2)</f>
        <v>0</v>
      </c>
      <c r="L342" s="240">
        <v>21</v>
      </c>
      <c r="M342" s="240">
        <f>G342*(1+L342/100)</f>
        <v>0</v>
      </c>
      <c r="N342" s="238">
        <v>1.7330000000000002E-2</v>
      </c>
      <c r="O342" s="238">
        <f>ROUND(E342*N342,2)</f>
        <v>0.15</v>
      </c>
      <c r="P342" s="238">
        <v>0</v>
      </c>
      <c r="Q342" s="238">
        <f>ROUND(E342*P342,2)</f>
        <v>0</v>
      </c>
      <c r="R342" s="240" t="s">
        <v>319</v>
      </c>
      <c r="S342" s="240" t="s">
        <v>204</v>
      </c>
      <c r="T342" s="241" t="s">
        <v>204</v>
      </c>
      <c r="U342" s="223">
        <v>0.253</v>
      </c>
      <c r="V342" s="223">
        <f>ROUND(E342*U342,2)</f>
        <v>2.23</v>
      </c>
      <c r="W342" s="223"/>
      <c r="X342" s="223" t="s">
        <v>205</v>
      </c>
      <c r="Y342" s="223" t="s">
        <v>206</v>
      </c>
      <c r="Z342" s="212"/>
      <c r="AA342" s="212"/>
      <c r="AB342" s="212"/>
      <c r="AC342" s="212"/>
      <c r="AD342" s="212"/>
      <c r="AE342" s="212"/>
      <c r="AF342" s="212"/>
      <c r="AG342" s="212" t="s">
        <v>207</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50" t="s">
        <v>534</v>
      </c>
      <c r="D343" s="242"/>
      <c r="E343" s="242"/>
      <c r="F343" s="242"/>
      <c r="G343" s="242"/>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209</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51" t="s">
        <v>541</v>
      </c>
      <c r="D344" s="225"/>
      <c r="E344" s="226">
        <v>8.8000000000000007</v>
      </c>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211</v>
      </c>
      <c r="AH344" s="212">
        <v>5</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52"/>
      <c r="D345" s="244"/>
      <c r="E345" s="244"/>
      <c r="F345" s="244"/>
      <c r="G345" s="244"/>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215</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35">
        <v>77</v>
      </c>
      <c r="B346" s="236" t="s">
        <v>542</v>
      </c>
      <c r="C346" s="249" t="s">
        <v>543</v>
      </c>
      <c r="D346" s="237" t="s">
        <v>384</v>
      </c>
      <c r="E346" s="238">
        <v>19.8</v>
      </c>
      <c r="F346" s="239"/>
      <c r="G346" s="240">
        <f>ROUND(E346*F346,2)</f>
        <v>0</v>
      </c>
      <c r="H346" s="239"/>
      <c r="I346" s="240">
        <f>ROUND(E346*H346,2)</f>
        <v>0</v>
      </c>
      <c r="J346" s="239"/>
      <c r="K346" s="240">
        <f>ROUND(E346*J346,2)</f>
        <v>0</v>
      </c>
      <c r="L346" s="240">
        <v>21</v>
      </c>
      <c r="M346" s="240">
        <f>G346*(1+L346/100)</f>
        <v>0</v>
      </c>
      <c r="N346" s="238">
        <v>2.3800000000000002E-3</v>
      </c>
      <c r="O346" s="238">
        <f>ROUND(E346*N346,2)</f>
        <v>0.05</v>
      </c>
      <c r="P346" s="238">
        <v>0</v>
      </c>
      <c r="Q346" s="238">
        <f>ROUND(E346*P346,2)</f>
        <v>0</v>
      </c>
      <c r="R346" s="240" t="s">
        <v>319</v>
      </c>
      <c r="S346" s="240" t="s">
        <v>204</v>
      </c>
      <c r="T346" s="241" t="s">
        <v>204</v>
      </c>
      <c r="U346" s="223">
        <v>0.18232999999999999</v>
      </c>
      <c r="V346" s="223">
        <f>ROUND(E346*U346,2)</f>
        <v>3.61</v>
      </c>
      <c r="W346" s="223"/>
      <c r="X346" s="223" t="s">
        <v>205</v>
      </c>
      <c r="Y346" s="223" t="s">
        <v>206</v>
      </c>
      <c r="Z346" s="212"/>
      <c r="AA346" s="212"/>
      <c r="AB346" s="212"/>
      <c r="AC346" s="212"/>
      <c r="AD346" s="212"/>
      <c r="AE346" s="212"/>
      <c r="AF346" s="212"/>
      <c r="AG346" s="212" t="s">
        <v>207</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1" t="s">
        <v>544</v>
      </c>
      <c r="D347" s="225"/>
      <c r="E347" s="226"/>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211</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1" t="s">
        <v>545</v>
      </c>
      <c r="D348" s="225"/>
      <c r="E348" s="226">
        <v>6.3</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211</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1" t="s">
        <v>546</v>
      </c>
      <c r="D349" s="225"/>
      <c r="E349" s="226">
        <v>9.4</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211</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1" t="s">
        <v>547</v>
      </c>
      <c r="D350" s="225"/>
      <c r="E350" s="226">
        <v>4.0999999999999996</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211</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52"/>
      <c r="D351" s="244"/>
      <c r="E351" s="244"/>
      <c r="F351" s="244"/>
      <c r="G351" s="244"/>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215</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35">
        <v>78</v>
      </c>
      <c r="B352" s="236" t="s">
        <v>548</v>
      </c>
      <c r="C352" s="249" t="s">
        <v>549</v>
      </c>
      <c r="D352" s="237" t="s">
        <v>267</v>
      </c>
      <c r="E352" s="238">
        <v>20.25</v>
      </c>
      <c r="F352" s="239"/>
      <c r="G352" s="240">
        <f>ROUND(E352*F352,2)</f>
        <v>0</v>
      </c>
      <c r="H352" s="239"/>
      <c r="I352" s="240">
        <f>ROUND(E352*H352,2)</f>
        <v>0</v>
      </c>
      <c r="J352" s="239"/>
      <c r="K352" s="240">
        <f>ROUND(E352*J352,2)</f>
        <v>0</v>
      </c>
      <c r="L352" s="240">
        <v>21</v>
      </c>
      <c r="M352" s="240">
        <f>G352*(1+L352/100)</f>
        <v>0</v>
      </c>
      <c r="N352" s="238">
        <v>4.4139999999999999E-2</v>
      </c>
      <c r="O352" s="238">
        <f>ROUND(E352*N352,2)</f>
        <v>0.89</v>
      </c>
      <c r="P352" s="238">
        <v>0</v>
      </c>
      <c r="Q352" s="238">
        <f>ROUND(E352*P352,2)</f>
        <v>0</v>
      </c>
      <c r="R352" s="240" t="s">
        <v>302</v>
      </c>
      <c r="S352" s="240" t="s">
        <v>204</v>
      </c>
      <c r="T352" s="241" t="s">
        <v>204</v>
      </c>
      <c r="U352" s="223">
        <v>0.6</v>
      </c>
      <c r="V352" s="223">
        <f>ROUND(E352*U352,2)</f>
        <v>12.15</v>
      </c>
      <c r="W352" s="223"/>
      <c r="X352" s="223" t="s">
        <v>205</v>
      </c>
      <c r="Y352" s="223" t="s">
        <v>206</v>
      </c>
      <c r="Z352" s="212"/>
      <c r="AA352" s="212"/>
      <c r="AB352" s="212"/>
      <c r="AC352" s="212"/>
      <c r="AD352" s="212"/>
      <c r="AE352" s="212"/>
      <c r="AF352" s="212"/>
      <c r="AG352" s="212" t="s">
        <v>207</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1" t="s">
        <v>550</v>
      </c>
      <c r="D353" s="225"/>
      <c r="E353" s="226">
        <v>24.15</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211</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1" t="s">
        <v>551</v>
      </c>
      <c r="D354" s="225"/>
      <c r="E354" s="226">
        <v>-3.9</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211</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52"/>
      <c r="D355" s="244"/>
      <c r="E355" s="244"/>
      <c r="F355" s="244"/>
      <c r="G355" s="244"/>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215</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35">
        <v>79</v>
      </c>
      <c r="B356" s="236" t="s">
        <v>552</v>
      </c>
      <c r="C356" s="249" t="s">
        <v>553</v>
      </c>
      <c r="D356" s="237" t="s">
        <v>267</v>
      </c>
      <c r="E356" s="238">
        <v>24.587599999999998</v>
      </c>
      <c r="F356" s="239"/>
      <c r="G356" s="240">
        <f>ROUND(E356*F356,2)</f>
        <v>0</v>
      </c>
      <c r="H356" s="239"/>
      <c r="I356" s="240">
        <f>ROUND(E356*H356,2)</f>
        <v>0</v>
      </c>
      <c r="J356" s="239"/>
      <c r="K356" s="240">
        <f>ROUND(E356*J356,2)</f>
        <v>0</v>
      </c>
      <c r="L356" s="240">
        <v>21</v>
      </c>
      <c r="M356" s="240">
        <f>G356*(1+L356/100)</f>
        <v>0</v>
      </c>
      <c r="N356" s="238">
        <v>3.4909999999999997E-2</v>
      </c>
      <c r="O356" s="238">
        <f>ROUND(E356*N356,2)</f>
        <v>0.86</v>
      </c>
      <c r="P356" s="238">
        <v>0</v>
      </c>
      <c r="Q356" s="238">
        <f>ROUND(E356*P356,2)</f>
        <v>0</v>
      </c>
      <c r="R356" s="240" t="s">
        <v>319</v>
      </c>
      <c r="S356" s="240" t="s">
        <v>204</v>
      </c>
      <c r="T356" s="241" t="s">
        <v>204</v>
      </c>
      <c r="U356" s="223">
        <v>1.1841699999999999</v>
      </c>
      <c r="V356" s="223">
        <f>ROUND(E356*U356,2)</f>
        <v>29.12</v>
      </c>
      <c r="W356" s="223"/>
      <c r="X356" s="223" t="s">
        <v>205</v>
      </c>
      <c r="Y356" s="223" t="s">
        <v>206</v>
      </c>
      <c r="Z356" s="212"/>
      <c r="AA356" s="212"/>
      <c r="AB356" s="212"/>
      <c r="AC356" s="212"/>
      <c r="AD356" s="212"/>
      <c r="AE356" s="212"/>
      <c r="AF356" s="212"/>
      <c r="AG356" s="212" t="s">
        <v>207</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50" t="s">
        <v>554</v>
      </c>
      <c r="D357" s="242"/>
      <c r="E357" s="242"/>
      <c r="F357" s="242"/>
      <c r="G357" s="242"/>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209</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45" t="str">
        <f>C357</f>
        <v>okenního nebo dveřního, z pomocného pracovního lešení o výšce podlahy do 1900 mm a pro zatížení do 1,5 kPa,</v>
      </c>
      <c r="BB357" s="212"/>
      <c r="BC357" s="212"/>
      <c r="BD357" s="212"/>
      <c r="BE357" s="212"/>
      <c r="BF357" s="212"/>
      <c r="BG357" s="212"/>
      <c r="BH357" s="212"/>
    </row>
    <row r="358" spans="1:60" outlineLevel="2" x14ac:dyDescent="0.2">
      <c r="A358" s="219"/>
      <c r="B358" s="220"/>
      <c r="C358" s="251" t="s">
        <v>555</v>
      </c>
      <c r="D358" s="225"/>
      <c r="E358" s="226">
        <v>2</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211</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1" t="s">
        <v>556</v>
      </c>
      <c r="D359" s="225"/>
      <c r="E359" s="226">
        <v>19.95</v>
      </c>
      <c r="F359" s="223"/>
      <c r="G359" s="223"/>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211</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1" t="s">
        <v>557</v>
      </c>
      <c r="D360" s="225"/>
      <c r="E360" s="226">
        <v>2.6375999999999999</v>
      </c>
      <c r="F360" s="223"/>
      <c r="G360" s="22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211</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2"/>
      <c r="D361" s="244"/>
      <c r="E361" s="244"/>
      <c r="F361" s="244"/>
      <c r="G361" s="244"/>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215</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35">
        <v>80</v>
      </c>
      <c r="B362" s="236" t="s">
        <v>558</v>
      </c>
      <c r="C362" s="249" t="s">
        <v>559</v>
      </c>
      <c r="D362" s="237" t="s">
        <v>267</v>
      </c>
      <c r="E362" s="238">
        <v>141.63339999999999</v>
      </c>
      <c r="F362" s="239"/>
      <c r="G362" s="240">
        <f>ROUND(E362*F362,2)</f>
        <v>0</v>
      </c>
      <c r="H362" s="239"/>
      <c r="I362" s="240">
        <f>ROUND(E362*H362,2)</f>
        <v>0</v>
      </c>
      <c r="J362" s="239"/>
      <c r="K362" s="240">
        <f>ROUND(E362*J362,2)</f>
        <v>0</v>
      </c>
      <c r="L362" s="240">
        <v>21</v>
      </c>
      <c r="M362" s="240">
        <f>G362*(1+L362/100)</f>
        <v>0</v>
      </c>
      <c r="N362" s="238">
        <v>4.4600000000000004E-3</v>
      </c>
      <c r="O362" s="238">
        <f>ROUND(E362*N362,2)</f>
        <v>0.63</v>
      </c>
      <c r="P362" s="238">
        <v>0</v>
      </c>
      <c r="Q362" s="238">
        <f>ROUND(E362*P362,2)</f>
        <v>0</v>
      </c>
      <c r="R362" s="240" t="s">
        <v>302</v>
      </c>
      <c r="S362" s="240" t="s">
        <v>204</v>
      </c>
      <c r="T362" s="241" t="s">
        <v>204</v>
      </c>
      <c r="U362" s="223">
        <v>0.25115999999999999</v>
      </c>
      <c r="V362" s="223">
        <f>ROUND(E362*U362,2)</f>
        <v>35.57</v>
      </c>
      <c r="W362" s="223"/>
      <c r="X362" s="223" t="s">
        <v>205</v>
      </c>
      <c r="Y362" s="223" t="s">
        <v>206</v>
      </c>
      <c r="Z362" s="212"/>
      <c r="AA362" s="212"/>
      <c r="AB362" s="212"/>
      <c r="AC362" s="212"/>
      <c r="AD362" s="212"/>
      <c r="AE362" s="212"/>
      <c r="AF362" s="212"/>
      <c r="AG362" s="212" t="s">
        <v>207</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2" x14ac:dyDescent="0.2">
      <c r="A363" s="219"/>
      <c r="B363" s="220"/>
      <c r="C363" s="250" t="s">
        <v>560</v>
      </c>
      <c r="D363" s="242"/>
      <c r="E363" s="242"/>
      <c r="F363" s="242"/>
      <c r="G363" s="242"/>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209</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45" t="str">
        <f>C363</f>
        <v>na rovném povrchu vnitřních stěn, pilířů, svislých panelových konstrukcí, s nejnutnějším obroušením podkladu (pemzou apod.) a oprášením,</v>
      </c>
      <c r="BB363" s="212"/>
      <c r="BC363" s="212"/>
      <c r="BD363" s="212"/>
      <c r="BE363" s="212"/>
      <c r="BF363" s="212"/>
      <c r="BG363" s="212"/>
      <c r="BH363" s="212"/>
    </row>
    <row r="364" spans="1:60" outlineLevel="2" x14ac:dyDescent="0.2">
      <c r="A364" s="219"/>
      <c r="B364" s="220"/>
      <c r="C364" s="251" t="s">
        <v>561</v>
      </c>
      <c r="D364" s="225"/>
      <c r="E364" s="226">
        <v>56.634</v>
      </c>
      <c r="F364" s="223"/>
      <c r="G364" s="223"/>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211</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1" t="s">
        <v>562</v>
      </c>
      <c r="D365" s="225"/>
      <c r="E365" s="226">
        <v>66.043400000000005</v>
      </c>
      <c r="F365" s="223"/>
      <c r="G365" s="223"/>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211</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1" t="s">
        <v>563</v>
      </c>
      <c r="D366" s="225"/>
      <c r="E366" s="226">
        <v>7.9560000000000004</v>
      </c>
      <c r="F366" s="223"/>
      <c r="G366" s="223"/>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211</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1" t="s">
        <v>564</v>
      </c>
      <c r="D367" s="225"/>
      <c r="E367" s="226">
        <v>11</v>
      </c>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211</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52"/>
      <c r="D368" s="244"/>
      <c r="E368" s="244"/>
      <c r="F368" s="244"/>
      <c r="G368" s="244"/>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215</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35">
        <v>81</v>
      </c>
      <c r="B369" s="236" t="s">
        <v>565</v>
      </c>
      <c r="C369" s="249" t="s">
        <v>566</v>
      </c>
      <c r="D369" s="237" t="s">
        <v>267</v>
      </c>
      <c r="E369" s="238">
        <v>329.67399999999998</v>
      </c>
      <c r="F369" s="239"/>
      <c r="G369" s="240">
        <f>ROUND(E369*F369,2)</f>
        <v>0</v>
      </c>
      <c r="H369" s="239"/>
      <c r="I369" s="240">
        <f>ROUND(E369*H369,2)</f>
        <v>0</v>
      </c>
      <c r="J369" s="239"/>
      <c r="K369" s="240">
        <f>ROUND(E369*J369,2)</f>
        <v>0</v>
      </c>
      <c r="L369" s="240">
        <v>21</v>
      </c>
      <c r="M369" s="240">
        <f>G369*(1+L369/100)</f>
        <v>0</v>
      </c>
      <c r="N369" s="238">
        <v>2.7980000000000001E-2</v>
      </c>
      <c r="O369" s="238">
        <f>ROUND(E369*N369,2)</f>
        <v>9.2200000000000006</v>
      </c>
      <c r="P369" s="238">
        <v>0</v>
      </c>
      <c r="Q369" s="238">
        <f>ROUND(E369*P369,2)</f>
        <v>0</v>
      </c>
      <c r="R369" s="240" t="s">
        <v>302</v>
      </c>
      <c r="S369" s="240" t="s">
        <v>204</v>
      </c>
      <c r="T369" s="241" t="s">
        <v>204</v>
      </c>
      <c r="U369" s="223">
        <v>0.626</v>
      </c>
      <c r="V369" s="223">
        <f>ROUND(E369*U369,2)</f>
        <v>206.38</v>
      </c>
      <c r="W369" s="223"/>
      <c r="X369" s="223" t="s">
        <v>205</v>
      </c>
      <c r="Y369" s="223" t="s">
        <v>206</v>
      </c>
      <c r="Z369" s="212"/>
      <c r="AA369" s="212"/>
      <c r="AB369" s="212"/>
      <c r="AC369" s="212"/>
      <c r="AD369" s="212"/>
      <c r="AE369" s="212"/>
      <c r="AF369" s="212"/>
      <c r="AG369" s="212" t="s">
        <v>207</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0" t="s">
        <v>567</v>
      </c>
      <c r="D370" s="242"/>
      <c r="E370" s="242"/>
      <c r="F370" s="242"/>
      <c r="G370" s="242"/>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209</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45" t="str">
        <f>C370</f>
        <v>omítka vápenocementová, strojně nebo ručně nanášená v podlaží i ve schodišti na jakýkoliv druh podkladu, kompletní souvrství</v>
      </c>
      <c r="BB370" s="212"/>
      <c r="BC370" s="212"/>
      <c r="BD370" s="212"/>
      <c r="BE370" s="212"/>
      <c r="BF370" s="212"/>
      <c r="BG370" s="212"/>
      <c r="BH370" s="212"/>
    </row>
    <row r="371" spans="1:60" outlineLevel="2" x14ac:dyDescent="0.2">
      <c r="A371" s="219"/>
      <c r="B371" s="220"/>
      <c r="C371" s="251" t="s">
        <v>568</v>
      </c>
      <c r="D371" s="225"/>
      <c r="E371" s="226">
        <v>167.76</v>
      </c>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211</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1" t="s">
        <v>569</v>
      </c>
      <c r="D372" s="225"/>
      <c r="E372" s="226">
        <v>80.78</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211</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1" t="s">
        <v>570</v>
      </c>
      <c r="D373" s="225"/>
      <c r="E373" s="226">
        <v>9.9</v>
      </c>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211</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1" t="s">
        <v>571</v>
      </c>
      <c r="D374" s="225"/>
      <c r="E374" s="226"/>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211</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1" t="s">
        <v>572</v>
      </c>
      <c r="D375" s="225"/>
      <c r="E375" s="226">
        <v>1.784</v>
      </c>
      <c r="F375" s="223"/>
      <c r="G375" s="223"/>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211</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1" t="s">
        <v>573</v>
      </c>
      <c r="D376" s="225"/>
      <c r="E376" s="226">
        <v>0.75</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211</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1" t="s">
        <v>574</v>
      </c>
      <c r="D377" s="225"/>
      <c r="E377" s="226">
        <v>3.6</v>
      </c>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211</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1" t="s">
        <v>575</v>
      </c>
      <c r="D378" s="225"/>
      <c r="E378" s="226">
        <v>65.099999999999994</v>
      </c>
      <c r="F378" s="223"/>
      <c r="G378" s="223"/>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211</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52"/>
      <c r="D379" s="244"/>
      <c r="E379" s="244"/>
      <c r="F379" s="244"/>
      <c r="G379" s="244"/>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215</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5">
        <v>82</v>
      </c>
      <c r="B380" s="236" t="s">
        <v>576</v>
      </c>
      <c r="C380" s="249" t="s">
        <v>577</v>
      </c>
      <c r="D380" s="237" t="s">
        <v>384</v>
      </c>
      <c r="E380" s="238">
        <v>110</v>
      </c>
      <c r="F380" s="239"/>
      <c r="G380" s="240">
        <f>ROUND(E380*F380,2)</f>
        <v>0</v>
      </c>
      <c r="H380" s="239"/>
      <c r="I380" s="240">
        <f>ROUND(E380*H380,2)</f>
        <v>0</v>
      </c>
      <c r="J380" s="239"/>
      <c r="K380" s="240">
        <f>ROUND(E380*J380,2)</f>
        <v>0</v>
      </c>
      <c r="L380" s="240">
        <v>21</v>
      </c>
      <c r="M380" s="240">
        <f>G380*(1+L380/100)</f>
        <v>0</v>
      </c>
      <c r="N380" s="238">
        <v>4.6000000000000001E-4</v>
      </c>
      <c r="O380" s="238">
        <f>ROUND(E380*N380,2)</f>
        <v>0.05</v>
      </c>
      <c r="P380" s="238">
        <v>0</v>
      </c>
      <c r="Q380" s="238">
        <f>ROUND(E380*P380,2)</f>
        <v>0</v>
      </c>
      <c r="R380" s="240" t="s">
        <v>302</v>
      </c>
      <c r="S380" s="240" t="s">
        <v>204</v>
      </c>
      <c r="T380" s="241" t="s">
        <v>204</v>
      </c>
      <c r="U380" s="223">
        <v>0</v>
      </c>
      <c r="V380" s="223">
        <f>ROUND(E380*U380,2)</f>
        <v>0</v>
      </c>
      <c r="W380" s="223"/>
      <c r="X380" s="223" t="s">
        <v>205</v>
      </c>
      <c r="Y380" s="223" t="s">
        <v>206</v>
      </c>
      <c r="Z380" s="212"/>
      <c r="AA380" s="212"/>
      <c r="AB380" s="212"/>
      <c r="AC380" s="212"/>
      <c r="AD380" s="212"/>
      <c r="AE380" s="212"/>
      <c r="AF380" s="212"/>
      <c r="AG380" s="212" t="s">
        <v>207</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50" t="s">
        <v>567</v>
      </c>
      <c r="D381" s="242"/>
      <c r="E381" s="242"/>
      <c r="F381" s="242"/>
      <c r="G381" s="242"/>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209</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45" t="str">
        <f>C381</f>
        <v>omítka vápenocementová, strojně nebo ručně nanášená v podlaží i ve schodišti na jakýkoliv druh podkladu, kompletní souvrství</v>
      </c>
      <c r="BB381" s="212"/>
      <c r="BC381" s="212"/>
      <c r="BD381" s="212"/>
      <c r="BE381" s="212"/>
      <c r="BF381" s="212"/>
      <c r="BG381" s="212"/>
      <c r="BH381" s="212"/>
    </row>
    <row r="382" spans="1:60" outlineLevel="2" x14ac:dyDescent="0.2">
      <c r="A382" s="219"/>
      <c r="B382" s="220"/>
      <c r="C382" s="251" t="s">
        <v>578</v>
      </c>
      <c r="D382" s="225"/>
      <c r="E382" s="226">
        <v>66</v>
      </c>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211</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1" t="s">
        <v>579</v>
      </c>
      <c r="D383" s="225"/>
      <c r="E383" s="226">
        <v>44</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211</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2" x14ac:dyDescent="0.2">
      <c r="A384" s="219"/>
      <c r="B384" s="220"/>
      <c r="C384" s="252"/>
      <c r="D384" s="244"/>
      <c r="E384" s="244"/>
      <c r="F384" s="244"/>
      <c r="G384" s="244"/>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215</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35">
        <v>83</v>
      </c>
      <c r="B385" s="236" t="s">
        <v>580</v>
      </c>
      <c r="C385" s="249" t="s">
        <v>581</v>
      </c>
      <c r="D385" s="237" t="s">
        <v>267</v>
      </c>
      <c r="E385" s="238">
        <v>12.986499999999999</v>
      </c>
      <c r="F385" s="239"/>
      <c r="G385" s="240">
        <f>ROUND(E385*F385,2)</f>
        <v>0</v>
      </c>
      <c r="H385" s="239"/>
      <c r="I385" s="240">
        <f>ROUND(E385*H385,2)</f>
        <v>0</v>
      </c>
      <c r="J385" s="239"/>
      <c r="K385" s="240">
        <f>ROUND(E385*J385,2)</f>
        <v>0</v>
      </c>
      <c r="L385" s="240">
        <v>21</v>
      </c>
      <c r="M385" s="240">
        <f>G385*(1+L385/100)</f>
        <v>0</v>
      </c>
      <c r="N385" s="238">
        <v>4.777E-2</v>
      </c>
      <c r="O385" s="238">
        <f>ROUND(E385*N385,2)</f>
        <v>0.62</v>
      </c>
      <c r="P385" s="238">
        <v>0</v>
      </c>
      <c r="Q385" s="238">
        <f>ROUND(E385*P385,2)</f>
        <v>0</v>
      </c>
      <c r="R385" s="240" t="s">
        <v>319</v>
      </c>
      <c r="S385" s="240" t="s">
        <v>204</v>
      </c>
      <c r="T385" s="241" t="s">
        <v>204</v>
      </c>
      <c r="U385" s="223">
        <v>0.42480000000000001</v>
      </c>
      <c r="V385" s="223">
        <f>ROUND(E385*U385,2)</f>
        <v>5.52</v>
      </c>
      <c r="W385" s="223"/>
      <c r="X385" s="223" t="s">
        <v>205</v>
      </c>
      <c r="Y385" s="223" t="s">
        <v>206</v>
      </c>
      <c r="Z385" s="212"/>
      <c r="AA385" s="212"/>
      <c r="AB385" s="212"/>
      <c r="AC385" s="212"/>
      <c r="AD385" s="212"/>
      <c r="AE385" s="212"/>
      <c r="AF385" s="212"/>
      <c r="AG385" s="212" t="s">
        <v>207</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50" t="s">
        <v>582</v>
      </c>
      <c r="D386" s="242"/>
      <c r="E386" s="242"/>
      <c r="F386" s="242"/>
      <c r="G386" s="242"/>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209</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51" t="s">
        <v>583</v>
      </c>
      <c r="D387" s="225"/>
      <c r="E387" s="226">
        <v>3.7349999999999999</v>
      </c>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211</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1" t="s">
        <v>584</v>
      </c>
      <c r="D388" s="225"/>
      <c r="E388" s="226">
        <v>3.9529999999999998</v>
      </c>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211</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1" t="s">
        <v>585</v>
      </c>
      <c r="D389" s="225"/>
      <c r="E389" s="226">
        <v>2.9464999999999999</v>
      </c>
      <c r="F389" s="223"/>
      <c r="G389" s="223"/>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211</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1" t="s">
        <v>586</v>
      </c>
      <c r="D390" s="225"/>
      <c r="E390" s="226">
        <v>0.84</v>
      </c>
      <c r="F390" s="223"/>
      <c r="G390" s="223"/>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211</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1" t="s">
        <v>587</v>
      </c>
      <c r="D391" s="225"/>
      <c r="E391" s="226">
        <v>1.512</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211</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52"/>
      <c r="D392" s="244"/>
      <c r="E392" s="244"/>
      <c r="F392" s="244"/>
      <c r="G392" s="244"/>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215</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x14ac:dyDescent="0.2">
      <c r="A393" s="228" t="s">
        <v>198</v>
      </c>
      <c r="B393" s="229" t="s">
        <v>92</v>
      </c>
      <c r="C393" s="248" t="s">
        <v>93</v>
      </c>
      <c r="D393" s="230"/>
      <c r="E393" s="231"/>
      <c r="F393" s="232"/>
      <c r="G393" s="232">
        <f>SUMIF(AG394:AG455,"&lt;&gt;NOR",G394:G455)</f>
        <v>0</v>
      </c>
      <c r="H393" s="232"/>
      <c r="I393" s="232">
        <f>SUM(I394:I455)</f>
        <v>0</v>
      </c>
      <c r="J393" s="232"/>
      <c r="K393" s="232">
        <f>SUM(K394:K455)</f>
        <v>0</v>
      </c>
      <c r="L393" s="232"/>
      <c r="M393" s="232">
        <f>SUM(M394:M455)</f>
        <v>0</v>
      </c>
      <c r="N393" s="231"/>
      <c r="O393" s="231">
        <f>SUM(O394:O455)</f>
        <v>6.6899999999999995</v>
      </c>
      <c r="P393" s="231"/>
      <c r="Q393" s="231">
        <f>SUM(Q394:Q455)</f>
        <v>0</v>
      </c>
      <c r="R393" s="232"/>
      <c r="S393" s="232"/>
      <c r="T393" s="233"/>
      <c r="U393" s="227"/>
      <c r="V393" s="227">
        <f>SUM(V394:V455)</f>
        <v>410.10999999999996</v>
      </c>
      <c r="W393" s="227"/>
      <c r="X393" s="227"/>
      <c r="Y393" s="227"/>
      <c r="AG393" t="s">
        <v>199</v>
      </c>
    </row>
    <row r="394" spans="1:60" outlineLevel="1" x14ac:dyDescent="0.2">
      <c r="A394" s="235">
        <v>84</v>
      </c>
      <c r="B394" s="236" t="s">
        <v>588</v>
      </c>
      <c r="C394" s="249" t="s">
        <v>589</v>
      </c>
      <c r="D394" s="237" t="s">
        <v>267</v>
      </c>
      <c r="E394" s="238">
        <v>16.28</v>
      </c>
      <c r="F394" s="239"/>
      <c r="G394" s="240">
        <f>ROUND(E394*F394,2)</f>
        <v>0</v>
      </c>
      <c r="H394" s="239"/>
      <c r="I394" s="240">
        <f>ROUND(E394*H394,2)</f>
        <v>0</v>
      </c>
      <c r="J394" s="239"/>
      <c r="K394" s="240">
        <f>ROUND(E394*J394,2)</f>
        <v>0</v>
      </c>
      <c r="L394" s="240">
        <v>21</v>
      </c>
      <c r="M394" s="240">
        <f>G394*(1+L394/100)</f>
        <v>0</v>
      </c>
      <c r="N394" s="238">
        <v>4.0000000000000003E-5</v>
      </c>
      <c r="O394" s="238">
        <f>ROUND(E394*N394,2)</f>
        <v>0</v>
      </c>
      <c r="P394" s="238">
        <v>0</v>
      </c>
      <c r="Q394" s="238">
        <f>ROUND(E394*P394,2)</f>
        <v>0</v>
      </c>
      <c r="R394" s="240" t="s">
        <v>302</v>
      </c>
      <c r="S394" s="240" t="s">
        <v>204</v>
      </c>
      <c r="T394" s="241" t="s">
        <v>204</v>
      </c>
      <c r="U394" s="223">
        <v>7.8E-2</v>
      </c>
      <c r="V394" s="223">
        <f>ROUND(E394*U394,2)</f>
        <v>1.27</v>
      </c>
      <c r="W394" s="223"/>
      <c r="X394" s="223" t="s">
        <v>205</v>
      </c>
      <c r="Y394" s="223" t="s">
        <v>206</v>
      </c>
      <c r="Z394" s="212"/>
      <c r="AA394" s="212"/>
      <c r="AB394" s="212"/>
      <c r="AC394" s="212"/>
      <c r="AD394" s="212"/>
      <c r="AE394" s="212"/>
      <c r="AF394" s="212"/>
      <c r="AG394" s="212" t="s">
        <v>207</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22.5" outlineLevel="2" x14ac:dyDescent="0.2">
      <c r="A395" s="219"/>
      <c r="B395" s="220"/>
      <c r="C395" s="250" t="s">
        <v>590</v>
      </c>
      <c r="D395" s="242"/>
      <c r="E395" s="242"/>
      <c r="F395" s="242"/>
      <c r="G395" s="242"/>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209</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45" t="str">
        <f>C395</f>
        <v>s rámy a zárubněmi, zábradlí, předmětů oplechování apod., které se zřizují ještě před úpravami povrchu, před jejich znečištěním při úpravách povrchu nástřikem plastických (lepivých) maltovin</v>
      </c>
      <c r="BB395" s="212"/>
      <c r="BC395" s="212"/>
      <c r="BD395" s="212"/>
      <c r="BE395" s="212"/>
      <c r="BF395" s="212"/>
      <c r="BG395" s="212"/>
      <c r="BH395" s="212"/>
    </row>
    <row r="396" spans="1:60" outlineLevel="2" x14ac:dyDescent="0.2">
      <c r="A396" s="219"/>
      <c r="B396" s="220"/>
      <c r="C396" s="251" t="s">
        <v>591</v>
      </c>
      <c r="D396" s="225"/>
      <c r="E396" s="226">
        <v>16.28</v>
      </c>
      <c r="F396" s="223"/>
      <c r="G396" s="223"/>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211</v>
      </c>
      <c r="AH396" s="212">
        <v>5</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2"/>
      <c r="D397" s="244"/>
      <c r="E397" s="244"/>
      <c r="F397" s="244"/>
      <c r="G397" s="244"/>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215</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35">
        <v>85</v>
      </c>
      <c r="B398" s="236" t="s">
        <v>592</v>
      </c>
      <c r="C398" s="249" t="s">
        <v>593</v>
      </c>
      <c r="D398" s="237" t="s">
        <v>267</v>
      </c>
      <c r="E398" s="238">
        <v>33.93</v>
      </c>
      <c r="F398" s="239"/>
      <c r="G398" s="240">
        <f>ROUND(E398*F398,2)</f>
        <v>0</v>
      </c>
      <c r="H398" s="239"/>
      <c r="I398" s="240">
        <f>ROUND(E398*H398,2)</f>
        <v>0</v>
      </c>
      <c r="J398" s="239"/>
      <c r="K398" s="240">
        <f>ROUND(E398*J398,2)</f>
        <v>0</v>
      </c>
      <c r="L398" s="240">
        <v>21</v>
      </c>
      <c r="M398" s="240">
        <f>G398*(1+L398/100)</f>
        <v>0</v>
      </c>
      <c r="N398" s="238">
        <v>9.4999999999999998E-3</v>
      </c>
      <c r="O398" s="238">
        <f>ROUND(E398*N398,2)</f>
        <v>0.32</v>
      </c>
      <c r="P398" s="238">
        <v>0</v>
      </c>
      <c r="Q398" s="238">
        <f>ROUND(E398*P398,2)</f>
        <v>0</v>
      </c>
      <c r="R398" s="240" t="s">
        <v>302</v>
      </c>
      <c r="S398" s="240" t="s">
        <v>204</v>
      </c>
      <c r="T398" s="241" t="s">
        <v>204</v>
      </c>
      <c r="U398" s="223">
        <v>0.49299999999999999</v>
      </c>
      <c r="V398" s="223">
        <f>ROUND(E398*U398,2)</f>
        <v>16.73</v>
      </c>
      <c r="W398" s="223"/>
      <c r="X398" s="223" t="s">
        <v>205</v>
      </c>
      <c r="Y398" s="223" t="s">
        <v>206</v>
      </c>
      <c r="Z398" s="212"/>
      <c r="AA398" s="212"/>
      <c r="AB398" s="212"/>
      <c r="AC398" s="212"/>
      <c r="AD398" s="212"/>
      <c r="AE398" s="212"/>
      <c r="AF398" s="212"/>
      <c r="AG398" s="212" t="s">
        <v>207</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50" t="s">
        <v>594</v>
      </c>
      <c r="D399" s="242"/>
      <c r="E399" s="242"/>
      <c r="F399" s="242"/>
      <c r="G399" s="242"/>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209</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45" t="str">
        <f>C399</f>
        <v>nanesení lepicího tmelu na izolační desky, nalepení desek a zajištění talířovými hmoždinkami (6 ks/m2). Bez povrchové úpravy desek.</v>
      </c>
      <c r="BB399" s="212"/>
      <c r="BC399" s="212"/>
      <c r="BD399" s="212"/>
      <c r="BE399" s="212"/>
      <c r="BF399" s="212"/>
      <c r="BG399" s="212"/>
      <c r="BH399" s="212"/>
    </row>
    <row r="400" spans="1:60" outlineLevel="2" x14ac:dyDescent="0.2">
      <c r="A400" s="219"/>
      <c r="B400" s="220"/>
      <c r="C400" s="251" t="s">
        <v>595</v>
      </c>
      <c r="D400" s="225"/>
      <c r="E400" s="226">
        <v>33.93</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211</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2" x14ac:dyDescent="0.2">
      <c r="A401" s="219"/>
      <c r="B401" s="220"/>
      <c r="C401" s="252"/>
      <c r="D401" s="244"/>
      <c r="E401" s="244"/>
      <c r="F401" s="244"/>
      <c r="G401" s="244"/>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215</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ht="22.5" outlineLevel="1" x14ac:dyDescent="0.2">
      <c r="A402" s="235">
        <v>86</v>
      </c>
      <c r="B402" s="236" t="s">
        <v>596</v>
      </c>
      <c r="C402" s="249" t="s">
        <v>597</v>
      </c>
      <c r="D402" s="237" t="s">
        <v>267</v>
      </c>
      <c r="E402" s="238">
        <v>23.3</v>
      </c>
      <c r="F402" s="239"/>
      <c r="G402" s="240">
        <f>ROUND(E402*F402,2)</f>
        <v>0</v>
      </c>
      <c r="H402" s="239"/>
      <c r="I402" s="240">
        <f>ROUND(E402*H402,2)</f>
        <v>0</v>
      </c>
      <c r="J402" s="239"/>
      <c r="K402" s="240">
        <f>ROUND(E402*J402,2)</f>
        <v>0</v>
      </c>
      <c r="L402" s="240">
        <v>21</v>
      </c>
      <c r="M402" s="240">
        <f>G402*(1+L402/100)</f>
        <v>0</v>
      </c>
      <c r="N402" s="238">
        <v>1.9269999999999999E-2</v>
      </c>
      <c r="O402" s="238">
        <f>ROUND(E402*N402,2)</f>
        <v>0.45</v>
      </c>
      <c r="P402" s="238">
        <v>0</v>
      </c>
      <c r="Q402" s="238">
        <f>ROUND(E402*P402,2)</f>
        <v>0</v>
      </c>
      <c r="R402" s="240" t="s">
        <v>302</v>
      </c>
      <c r="S402" s="240" t="s">
        <v>204</v>
      </c>
      <c r="T402" s="241" t="s">
        <v>204</v>
      </c>
      <c r="U402" s="223">
        <v>1.2558</v>
      </c>
      <c r="V402" s="223">
        <f>ROUND(E402*U402,2)</f>
        <v>29.26</v>
      </c>
      <c r="W402" s="223"/>
      <c r="X402" s="223" t="s">
        <v>205</v>
      </c>
      <c r="Y402" s="223" t="s">
        <v>206</v>
      </c>
      <c r="Z402" s="212"/>
      <c r="AA402" s="212"/>
      <c r="AB402" s="212"/>
      <c r="AC402" s="212"/>
      <c r="AD402" s="212"/>
      <c r="AE402" s="212"/>
      <c r="AF402" s="212"/>
      <c r="AG402" s="212" t="s">
        <v>207</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22.5" outlineLevel="2" x14ac:dyDescent="0.2">
      <c r="A403" s="219"/>
      <c r="B403" s="220"/>
      <c r="C403" s="250" t="s">
        <v>598</v>
      </c>
      <c r="D403" s="242"/>
      <c r="E403" s="242"/>
      <c r="F403" s="242"/>
      <c r="G403" s="242"/>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209</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45" t="str">
        <f>C403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03" s="212"/>
      <c r="BC403" s="212"/>
      <c r="BD403" s="212"/>
      <c r="BE403" s="212"/>
      <c r="BF403" s="212"/>
      <c r="BG403" s="212"/>
      <c r="BH403" s="212"/>
    </row>
    <row r="404" spans="1:60" outlineLevel="2" x14ac:dyDescent="0.2">
      <c r="A404" s="219"/>
      <c r="B404" s="220"/>
      <c r="C404" s="251" t="s">
        <v>599</v>
      </c>
      <c r="D404" s="225"/>
      <c r="E404" s="226"/>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211</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1" t="s">
        <v>600</v>
      </c>
      <c r="D405" s="225"/>
      <c r="E405" s="226">
        <v>13</v>
      </c>
      <c r="F405" s="223"/>
      <c r="G405" s="223"/>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211</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1" t="s">
        <v>601</v>
      </c>
      <c r="D406" s="225"/>
      <c r="E406" s="226">
        <v>6.56</v>
      </c>
      <c r="F406" s="223"/>
      <c r="G406" s="223"/>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211</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1" t="s">
        <v>602</v>
      </c>
      <c r="D407" s="225"/>
      <c r="E407" s="226">
        <v>3.74</v>
      </c>
      <c r="F407" s="223"/>
      <c r="G407" s="22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211</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52"/>
      <c r="D408" s="244"/>
      <c r="E408" s="244"/>
      <c r="F408" s="244"/>
      <c r="G408" s="244"/>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215</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22.5" outlineLevel="1" x14ac:dyDescent="0.2">
      <c r="A409" s="235">
        <v>87</v>
      </c>
      <c r="B409" s="236" t="s">
        <v>603</v>
      </c>
      <c r="C409" s="249" t="s">
        <v>604</v>
      </c>
      <c r="D409" s="237" t="s">
        <v>267</v>
      </c>
      <c r="E409" s="238">
        <v>198.01840000000001</v>
      </c>
      <c r="F409" s="239"/>
      <c r="G409" s="240">
        <f>ROUND(E409*F409,2)</f>
        <v>0</v>
      </c>
      <c r="H409" s="239"/>
      <c r="I409" s="240">
        <f>ROUND(E409*H409,2)</f>
        <v>0</v>
      </c>
      <c r="J409" s="239"/>
      <c r="K409" s="240">
        <f>ROUND(E409*J409,2)</f>
        <v>0</v>
      </c>
      <c r="L409" s="240">
        <v>21</v>
      </c>
      <c r="M409" s="240">
        <f>G409*(1+L409/100)</f>
        <v>0</v>
      </c>
      <c r="N409" s="238">
        <v>1.461E-2</v>
      </c>
      <c r="O409" s="238">
        <f>ROUND(E409*N409,2)</f>
        <v>2.89</v>
      </c>
      <c r="P409" s="238">
        <v>0</v>
      </c>
      <c r="Q409" s="238">
        <f>ROUND(E409*P409,2)</f>
        <v>0</v>
      </c>
      <c r="R409" s="240" t="s">
        <v>302</v>
      </c>
      <c r="S409" s="240" t="s">
        <v>204</v>
      </c>
      <c r="T409" s="241" t="s">
        <v>204</v>
      </c>
      <c r="U409" s="223">
        <v>1.2558</v>
      </c>
      <c r="V409" s="223">
        <f>ROUND(E409*U409,2)</f>
        <v>248.67</v>
      </c>
      <c r="W409" s="223"/>
      <c r="X409" s="223" t="s">
        <v>205</v>
      </c>
      <c r="Y409" s="223" t="s">
        <v>206</v>
      </c>
      <c r="Z409" s="212"/>
      <c r="AA409" s="212"/>
      <c r="AB409" s="212"/>
      <c r="AC409" s="212"/>
      <c r="AD409" s="212"/>
      <c r="AE409" s="212"/>
      <c r="AF409" s="212"/>
      <c r="AG409" s="212" t="s">
        <v>207</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33.75" outlineLevel="2" x14ac:dyDescent="0.2">
      <c r="A410" s="219"/>
      <c r="B410" s="220"/>
      <c r="C410" s="250" t="s">
        <v>605</v>
      </c>
      <c r="D410" s="242"/>
      <c r="E410" s="242"/>
      <c r="F410" s="242"/>
      <c r="G410" s="242"/>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209</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45" t="str">
        <f>C410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10" s="212"/>
      <c r="BC410" s="212"/>
      <c r="BD410" s="212"/>
      <c r="BE410" s="212"/>
      <c r="BF410" s="212"/>
      <c r="BG410" s="212"/>
      <c r="BH410" s="212"/>
    </row>
    <row r="411" spans="1:60" outlineLevel="2" x14ac:dyDescent="0.2">
      <c r="A411" s="219"/>
      <c r="B411" s="220"/>
      <c r="C411" s="251" t="s">
        <v>606</v>
      </c>
      <c r="D411" s="225"/>
      <c r="E411" s="226">
        <v>30.6</v>
      </c>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211</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1" t="s">
        <v>607</v>
      </c>
      <c r="D412" s="225"/>
      <c r="E412" s="226">
        <v>-2.16</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211</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1" t="s">
        <v>608</v>
      </c>
      <c r="D413" s="225"/>
      <c r="E413" s="226">
        <v>114.61</v>
      </c>
      <c r="F413" s="223"/>
      <c r="G413" s="223"/>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211</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1" t="s">
        <v>609</v>
      </c>
      <c r="D414" s="225"/>
      <c r="E414" s="226">
        <v>-19.440000000000001</v>
      </c>
      <c r="F414" s="223"/>
      <c r="G414" s="223"/>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211</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1" t="s">
        <v>610</v>
      </c>
      <c r="D415" s="225"/>
      <c r="E415" s="226">
        <v>31.5</v>
      </c>
      <c r="F415" s="223"/>
      <c r="G415" s="22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211</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1" t="s">
        <v>611</v>
      </c>
      <c r="D416" s="225"/>
      <c r="E416" s="226">
        <v>-4.5216000000000003</v>
      </c>
      <c r="F416" s="223"/>
      <c r="G416" s="223"/>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211</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1" t="s">
        <v>612</v>
      </c>
      <c r="D417" s="225"/>
      <c r="E417" s="226">
        <v>60.03</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211</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1" t="s">
        <v>613</v>
      </c>
      <c r="D418" s="225"/>
      <c r="E418" s="226">
        <v>-12.6</v>
      </c>
      <c r="F418" s="223"/>
      <c r="G418" s="223"/>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211</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2"/>
      <c r="D419" s="244"/>
      <c r="E419" s="244"/>
      <c r="F419" s="244"/>
      <c r="G419" s="244"/>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215</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ht="22.5" outlineLevel="1" x14ac:dyDescent="0.2">
      <c r="A420" s="235">
        <v>88</v>
      </c>
      <c r="B420" s="236" t="s">
        <v>614</v>
      </c>
      <c r="C420" s="249" t="s">
        <v>615</v>
      </c>
      <c r="D420" s="237" t="s">
        <v>267</v>
      </c>
      <c r="E420" s="238">
        <v>15.5672</v>
      </c>
      <c r="F420" s="239"/>
      <c r="G420" s="240">
        <f>ROUND(E420*F420,2)</f>
        <v>0</v>
      </c>
      <c r="H420" s="239"/>
      <c r="I420" s="240">
        <f>ROUND(E420*H420,2)</f>
        <v>0</v>
      </c>
      <c r="J420" s="239"/>
      <c r="K420" s="240">
        <f>ROUND(E420*J420,2)</f>
        <v>0</v>
      </c>
      <c r="L420" s="240">
        <v>21</v>
      </c>
      <c r="M420" s="240">
        <f>G420*(1+L420/100)</f>
        <v>0</v>
      </c>
      <c r="N420" s="238">
        <v>1.3129999999999999E-2</v>
      </c>
      <c r="O420" s="238">
        <f>ROUND(E420*N420,2)</f>
        <v>0.2</v>
      </c>
      <c r="P420" s="238">
        <v>0</v>
      </c>
      <c r="Q420" s="238">
        <f>ROUND(E420*P420,2)</f>
        <v>0</v>
      </c>
      <c r="R420" s="240" t="s">
        <v>302</v>
      </c>
      <c r="S420" s="240" t="s">
        <v>204</v>
      </c>
      <c r="T420" s="241" t="s">
        <v>204</v>
      </c>
      <c r="U420" s="223">
        <v>2.9020000000000001</v>
      </c>
      <c r="V420" s="223">
        <f>ROUND(E420*U420,2)</f>
        <v>45.18</v>
      </c>
      <c r="W420" s="223"/>
      <c r="X420" s="223" t="s">
        <v>205</v>
      </c>
      <c r="Y420" s="223" t="s">
        <v>206</v>
      </c>
      <c r="Z420" s="212"/>
      <c r="AA420" s="212"/>
      <c r="AB420" s="212"/>
      <c r="AC420" s="212"/>
      <c r="AD420" s="212"/>
      <c r="AE420" s="212"/>
      <c r="AF420" s="212"/>
      <c r="AG420" s="212" t="s">
        <v>207</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33.75" outlineLevel="2" x14ac:dyDescent="0.2">
      <c r="A421" s="219"/>
      <c r="B421" s="220"/>
      <c r="C421" s="250" t="s">
        <v>616</v>
      </c>
      <c r="D421" s="242"/>
      <c r="E421" s="242"/>
      <c r="F421" s="242"/>
      <c r="G421" s="242"/>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209</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45" t="str">
        <f>C421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21" s="212"/>
      <c r="BC421" s="212"/>
      <c r="BD421" s="212"/>
      <c r="BE421" s="212"/>
      <c r="BF421" s="212"/>
      <c r="BG421" s="212"/>
      <c r="BH421" s="212"/>
    </row>
    <row r="422" spans="1:60" outlineLevel="2" x14ac:dyDescent="0.2">
      <c r="A422" s="219"/>
      <c r="B422" s="220"/>
      <c r="C422" s="251" t="s">
        <v>617</v>
      </c>
      <c r="D422" s="225"/>
      <c r="E422" s="226">
        <v>0.48</v>
      </c>
      <c r="F422" s="223"/>
      <c r="G422" s="223"/>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211</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1" t="s">
        <v>618</v>
      </c>
      <c r="D423" s="225"/>
      <c r="E423" s="226">
        <v>15.087199999999999</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211</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52"/>
      <c r="D424" s="244"/>
      <c r="E424" s="244"/>
      <c r="F424" s="244"/>
      <c r="G424" s="244"/>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215</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ht="22.5" outlineLevel="1" x14ac:dyDescent="0.2">
      <c r="A425" s="235">
        <v>89</v>
      </c>
      <c r="B425" s="236" t="s">
        <v>619</v>
      </c>
      <c r="C425" s="249" t="s">
        <v>620</v>
      </c>
      <c r="D425" s="237" t="s">
        <v>267</v>
      </c>
      <c r="E425" s="238">
        <v>1</v>
      </c>
      <c r="F425" s="239"/>
      <c r="G425" s="240">
        <f>ROUND(E425*F425,2)</f>
        <v>0</v>
      </c>
      <c r="H425" s="239"/>
      <c r="I425" s="240">
        <f>ROUND(E425*H425,2)</f>
        <v>0</v>
      </c>
      <c r="J425" s="239"/>
      <c r="K425" s="240">
        <f>ROUND(E425*J425,2)</f>
        <v>0</v>
      </c>
      <c r="L425" s="240">
        <v>21</v>
      </c>
      <c r="M425" s="240">
        <f>G425*(1+L425/100)</f>
        <v>0</v>
      </c>
      <c r="N425" s="238">
        <v>1.6570000000000001E-2</v>
      </c>
      <c r="O425" s="238">
        <f>ROUND(E425*N425,2)</f>
        <v>0.02</v>
      </c>
      <c r="P425" s="238">
        <v>0</v>
      </c>
      <c r="Q425" s="238">
        <f>ROUND(E425*P425,2)</f>
        <v>0</v>
      </c>
      <c r="R425" s="240" t="s">
        <v>302</v>
      </c>
      <c r="S425" s="240" t="s">
        <v>204</v>
      </c>
      <c r="T425" s="241" t="s">
        <v>204</v>
      </c>
      <c r="U425" s="223">
        <v>2.9020000000000001</v>
      </c>
      <c r="V425" s="223">
        <f>ROUND(E425*U425,2)</f>
        <v>2.9</v>
      </c>
      <c r="W425" s="223"/>
      <c r="X425" s="223" t="s">
        <v>205</v>
      </c>
      <c r="Y425" s="223" t="s">
        <v>206</v>
      </c>
      <c r="Z425" s="212"/>
      <c r="AA425" s="212"/>
      <c r="AB425" s="212"/>
      <c r="AC425" s="212"/>
      <c r="AD425" s="212"/>
      <c r="AE425" s="212"/>
      <c r="AF425" s="212"/>
      <c r="AG425" s="212" t="s">
        <v>207</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ht="33.75" outlineLevel="2" x14ac:dyDescent="0.2">
      <c r="A426" s="219"/>
      <c r="B426" s="220"/>
      <c r="C426" s="250" t="s">
        <v>616</v>
      </c>
      <c r="D426" s="242"/>
      <c r="E426" s="242"/>
      <c r="F426" s="242"/>
      <c r="G426" s="242"/>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209</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45" t="str">
        <f>C426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26" s="212"/>
      <c r="BC426" s="212"/>
      <c r="BD426" s="212"/>
      <c r="BE426" s="212"/>
      <c r="BF426" s="212"/>
      <c r="BG426" s="212"/>
      <c r="BH426" s="212"/>
    </row>
    <row r="427" spans="1:60" outlineLevel="2" x14ac:dyDescent="0.2">
      <c r="A427" s="219"/>
      <c r="B427" s="220"/>
      <c r="C427" s="251" t="s">
        <v>621</v>
      </c>
      <c r="D427" s="225"/>
      <c r="E427" s="226">
        <v>1</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211</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52"/>
      <c r="D428" s="244"/>
      <c r="E428" s="244"/>
      <c r="F428" s="244"/>
      <c r="G428" s="244"/>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215</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35">
        <v>90</v>
      </c>
      <c r="B429" s="236" t="s">
        <v>622</v>
      </c>
      <c r="C429" s="249" t="s">
        <v>623</v>
      </c>
      <c r="D429" s="237" t="s">
        <v>267</v>
      </c>
      <c r="E429" s="238">
        <v>5.0750000000000002</v>
      </c>
      <c r="F429" s="239"/>
      <c r="G429" s="240">
        <f>ROUND(E429*F429,2)</f>
        <v>0</v>
      </c>
      <c r="H429" s="239"/>
      <c r="I429" s="240">
        <f>ROUND(E429*H429,2)</f>
        <v>0</v>
      </c>
      <c r="J429" s="239"/>
      <c r="K429" s="240">
        <f>ROUND(E429*J429,2)</f>
        <v>0</v>
      </c>
      <c r="L429" s="240">
        <v>21</v>
      </c>
      <c r="M429" s="240">
        <f>G429*(1+L429/100)</f>
        <v>0</v>
      </c>
      <c r="N429" s="238">
        <v>9.0200000000000002E-3</v>
      </c>
      <c r="O429" s="238">
        <f>ROUND(E429*N429,2)</f>
        <v>0.05</v>
      </c>
      <c r="P429" s="238">
        <v>0</v>
      </c>
      <c r="Q429" s="238">
        <f>ROUND(E429*P429,2)</f>
        <v>0</v>
      </c>
      <c r="R429" s="240" t="s">
        <v>302</v>
      </c>
      <c r="S429" s="240" t="s">
        <v>204</v>
      </c>
      <c r="T429" s="241" t="s">
        <v>204</v>
      </c>
      <c r="U429" s="223">
        <v>1.5620000000000001</v>
      </c>
      <c r="V429" s="223">
        <f>ROUND(E429*U429,2)</f>
        <v>7.93</v>
      </c>
      <c r="W429" s="223"/>
      <c r="X429" s="223" t="s">
        <v>205</v>
      </c>
      <c r="Y429" s="223" t="s">
        <v>206</v>
      </c>
      <c r="Z429" s="212"/>
      <c r="AA429" s="212"/>
      <c r="AB429" s="212"/>
      <c r="AC429" s="212"/>
      <c r="AD429" s="212"/>
      <c r="AE429" s="212"/>
      <c r="AF429" s="212"/>
      <c r="AG429" s="212" t="s">
        <v>207</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2" x14ac:dyDescent="0.2">
      <c r="A430" s="219"/>
      <c r="B430" s="220"/>
      <c r="C430" s="250" t="s">
        <v>624</v>
      </c>
      <c r="D430" s="242"/>
      <c r="E430" s="242"/>
      <c r="F430" s="242"/>
      <c r="G430" s="242"/>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209</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45" t="str">
        <f>C430</f>
        <v>nanesení lepicího tmelu na izolační desky, nalepení desek, natažení stěrky, vtlačení výztužné tkaniny a přehlazení stěrky. Včetně parapetních lišt.</v>
      </c>
      <c r="BB430" s="212"/>
      <c r="BC430" s="212"/>
      <c r="BD430" s="212"/>
      <c r="BE430" s="212"/>
      <c r="BF430" s="212"/>
      <c r="BG430" s="212"/>
      <c r="BH430" s="212"/>
    </row>
    <row r="431" spans="1:60" outlineLevel="2" x14ac:dyDescent="0.2">
      <c r="A431" s="219"/>
      <c r="B431" s="220"/>
      <c r="C431" s="251" t="s">
        <v>625</v>
      </c>
      <c r="D431" s="225"/>
      <c r="E431" s="226">
        <v>5.0750000000000002</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211</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52"/>
      <c r="D432" s="244"/>
      <c r="E432" s="244"/>
      <c r="F432" s="244"/>
      <c r="G432" s="244"/>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215</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ht="33.75" outlineLevel="1" x14ac:dyDescent="0.2">
      <c r="A433" s="235">
        <v>91</v>
      </c>
      <c r="B433" s="236" t="s">
        <v>626</v>
      </c>
      <c r="C433" s="249" t="s">
        <v>627</v>
      </c>
      <c r="D433" s="237" t="s">
        <v>267</v>
      </c>
      <c r="E433" s="238">
        <v>146.75</v>
      </c>
      <c r="F433" s="239"/>
      <c r="G433" s="240">
        <f>ROUND(E433*F433,2)</f>
        <v>0</v>
      </c>
      <c r="H433" s="239"/>
      <c r="I433" s="240">
        <f>ROUND(E433*H433,2)</f>
        <v>0</v>
      </c>
      <c r="J433" s="239"/>
      <c r="K433" s="240">
        <f>ROUND(E433*J433,2)</f>
        <v>0</v>
      </c>
      <c r="L433" s="240">
        <v>21</v>
      </c>
      <c r="M433" s="240">
        <f>G433*(1+L433/100)</f>
        <v>0</v>
      </c>
      <c r="N433" s="238">
        <v>1.865E-2</v>
      </c>
      <c r="O433" s="238">
        <f>ROUND(E433*N433,2)</f>
        <v>2.74</v>
      </c>
      <c r="P433" s="238">
        <v>0</v>
      </c>
      <c r="Q433" s="238">
        <f>ROUND(E433*P433,2)</f>
        <v>0</v>
      </c>
      <c r="R433" s="240" t="s">
        <v>319</v>
      </c>
      <c r="S433" s="240" t="s">
        <v>204</v>
      </c>
      <c r="T433" s="241" t="s">
        <v>204</v>
      </c>
      <c r="U433" s="223">
        <v>0.23425000000000001</v>
      </c>
      <c r="V433" s="223">
        <f>ROUND(E433*U433,2)</f>
        <v>34.380000000000003</v>
      </c>
      <c r="W433" s="223"/>
      <c r="X433" s="223" t="s">
        <v>205</v>
      </c>
      <c r="Y433" s="223" t="s">
        <v>206</v>
      </c>
      <c r="Z433" s="212"/>
      <c r="AA433" s="212"/>
      <c r="AB433" s="212"/>
      <c r="AC433" s="212"/>
      <c r="AD433" s="212"/>
      <c r="AE433" s="212"/>
      <c r="AF433" s="212"/>
      <c r="AG433" s="212" t="s">
        <v>207</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2" x14ac:dyDescent="0.2">
      <c r="A434" s="219"/>
      <c r="B434" s="220"/>
      <c r="C434" s="250" t="s">
        <v>628</v>
      </c>
      <c r="D434" s="242"/>
      <c r="E434" s="242"/>
      <c r="F434" s="242"/>
      <c r="G434" s="242"/>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209</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1" t="s">
        <v>629</v>
      </c>
      <c r="D435" s="225"/>
      <c r="E435" s="226">
        <v>146.75</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211</v>
      </c>
      <c r="AH435" s="212">
        <v>5</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52"/>
      <c r="D436" s="244"/>
      <c r="E436" s="244"/>
      <c r="F436" s="244"/>
      <c r="G436" s="244"/>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215</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35">
        <v>92</v>
      </c>
      <c r="B437" s="236" t="s">
        <v>630</v>
      </c>
      <c r="C437" s="249" t="s">
        <v>631</v>
      </c>
      <c r="D437" s="237" t="s">
        <v>384</v>
      </c>
      <c r="E437" s="238">
        <v>127.41759999999999</v>
      </c>
      <c r="F437" s="239"/>
      <c r="G437" s="240">
        <f>ROUND(E437*F437,2)</f>
        <v>0</v>
      </c>
      <c r="H437" s="239"/>
      <c r="I437" s="240">
        <f>ROUND(E437*H437,2)</f>
        <v>0</v>
      </c>
      <c r="J437" s="239"/>
      <c r="K437" s="240">
        <f>ROUND(E437*J437,2)</f>
        <v>0</v>
      </c>
      <c r="L437" s="240">
        <v>21</v>
      </c>
      <c r="M437" s="240">
        <f>G437*(1+L437/100)</f>
        <v>0</v>
      </c>
      <c r="N437" s="238">
        <v>1.4999999999999999E-4</v>
      </c>
      <c r="O437" s="238">
        <f>ROUND(E437*N437,2)</f>
        <v>0.02</v>
      </c>
      <c r="P437" s="238">
        <v>0</v>
      </c>
      <c r="Q437" s="238">
        <f>ROUND(E437*P437,2)</f>
        <v>0</v>
      </c>
      <c r="R437" s="240" t="s">
        <v>302</v>
      </c>
      <c r="S437" s="240" t="s">
        <v>204</v>
      </c>
      <c r="T437" s="241" t="s">
        <v>204</v>
      </c>
      <c r="U437" s="223">
        <v>0.06</v>
      </c>
      <c r="V437" s="223">
        <f>ROUND(E437*U437,2)</f>
        <v>7.65</v>
      </c>
      <c r="W437" s="223"/>
      <c r="X437" s="223" t="s">
        <v>205</v>
      </c>
      <c r="Y437" s="223" t="s">
        <v>206</v>
      </c>
      <c r="Z437" s="212"/>
      <c r="AA437" s="212"/>
      <c r="AB437" s="212"/>
      <c r="AC437" s="212"/>
      <c r="AD437" s="212"/>
      <c r="AE437" s="212"/>
      <c r="AF437" s="212"/>
      <c r="AG437" s="212" t="s">
        <v>207</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51" t="s">
        <v>632</v>
      </c>
      <c r="D438" s="225"/>
      <c r="E438" s="226"/>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211</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1" t="s">
        <v>633</v>
      </c>
      <c r="D439" s="225"/>
      <c r="E439" s="226">
        <v>12.24</v>
      </c>
      <c r="F439" s="223"/>
      <c r="G439" s="223"/>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211</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1" t="s">
        <v>634</v>
      </c>
      <c r="D440" s="225"/>
      <c r="E440" s="226">
        <v>0.72</v>
      </c>
      <c r="F440" s="223"/>
      <c r="G440" s="223"/>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211</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1" t="s">
        <v>635</v>
      </c>
      <c r="D441" s="225"/>
      <c r="E441" s="226">
        <v>12.96</v>
      </c>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211</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1" t="s">
        <v>636</v>
      </c>
      <c r="D442" s="225"/>
      <c r="E442" s="226">
        <v>4.5216000000000003</v>
      </c>
      <c r="F442" s="223"/>
      <c r="G442" s="223"/>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211</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1" t="s">
        <v>637</v>
      </c>
      <c r="D443" s="225"/>
      <c r="E443" s="226"/>
      <c r="F443" s="223"/>
      <c r="G443" s="223"/>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211</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1" t="s">
        <v>638</v>
      </c>
      <c r="D444" s="225"/>
      <c r="E444" s="226">
        <v>2.2999999999999998</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211</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1" t="s">
        <v>639</v>
      </c>
      <c r="D445" s="225"/>
      <c r="E445" s="226">
        <v>0.96</v>
      </c>
      <c r="F445" s="223"/>
      <c r="G445" s="223"/>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211</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1" t="s">
        <v>640</v>
      </c>
      <c r="D446" s="225"/>
      <c r="E446" s="226">
        <v>2</v>
      </c>
      <c r="F446" s="223"/>
      <c r="G446" s="223"/>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211</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1" t="s">
        <v>641</v>
      </c>
      <c r="D447" s="225"/>
      <c r="E447" s="226">
        <v>8.2799999999999994</v>
      </c>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211</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51" t="s">
        <v>642</v>
      </c>
      <c r="D448" s="225"/>
      <c r="E448" s="226"/>
      <c r="F448" s="223"/>
      <c r="G448" s="223"/>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211</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51" t="s">
        <v>643</v>
      </c>
      <c r="D449" s="225"/>
      <c r="E449" s="226">
        <v>3</v>
      </c>
      <c r="F449" s="223"/>
      <c r="G449" s="223"/>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211</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1" t="s">
        <v>644</v>
      </c>
      <c r="D450" s="225"/>
      <c r="E450" s="226">
        <v>75.436000000000007</v>
      </c>
      <c r="F450" s="223"/>
      <c r="G450" s="223"/>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211</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1" t="s">
        <v>645</v>
      </c>
      <c r="D451" s="225"/>
      <c r="E451" s="226">
        <v>5</v>
      </c>
      <c r="F451" s="223"/>
      <c r="G451" s="22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211</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52"/>
      <c r="D452" s="244"/>
      <c r="E452" s="244"/>
      <c r="F452" s="244"/>
      <c r="G452" s="244"/>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215</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35">
        <v>93</v>
      </c>
      <c r="B453" s="236" t="s">
        <v>646</v>
      </c>
      <c r="C453" s="249" t="s">
        <v>647</v>
      </c>
      <c r="D453" s="237" t="s">
        <v>267</v>
      </c>
      <c r="E453" s="238">
        <v>146.75</v>
      </c>
      <c r="F453" s="239"/>
      <c r="G453" s="240">
        <f>ROUND(E453*F453,2)</f>
        <v>0</v>
      </c>
      <c r="H453" s="239"/>
      <c r="I453" s="240">
        <f>ROUND(E453*H453,2)</f>
        <v>0</v>
      </c>
      <c r="J453" s="239"/>
      <c r="K453" s="240">
        <f>ROUND(E453*J453,2)</f>
        <v>0</v>
      </c>
      <c r="L453" s="240">
        <v>21</v>
      </c>
      <c r="M453" s="240">
        <f>G453*(1+L453/100)</f>
        <v>0</v>
      </c>
      <c r="N453" s="238">
        <v>2.0000000000000002E-5</v>
      </c>
      <c r="O453" s="238">
        <f>ROUND(E453*N453,2)</f>
        <v>0</v>
      </c>
      <c r="P453" s="238">
        <v>0</v>
      </c>
      <c r="Q453" s="238">
        <f>ROUND(E453*P453,2)</f>
        <v>0</v>
      </c>
      <c r="R453" s="240" t="s">
        <v>302</v>
      </c>
      <c r="S453" s="240" t="s">
        <v>204</v>
      </c>
      <c r="T453" s="241" t="s">
        <v>204</v>
      </c>
      <c r="U453" s="223">
        <v>0.11</v>
      </c>
      <c r="V453" s="223">
        <f>ROUND(E453*U453,2)</f>
        <v>16.14</v>
      </c>
      <c r="W453" s="223"/>
      <c r="X453" s="223" t="s">
        <v>205</v>
      </c>
      <c r="Y453" s="223" t="s">
        <v>206</v>
      </c>
      <c r="Z453" s="212"/>
      <c r="AA453" s="212"/>
      <c r="AB453" s="212"/>
      <c r="AC453" s="212"/>
      <c r="AD453" s="212"/>
      <c r="AE453" s="212"/>
      <c r="AF453" s="212"/>
      <c r="AG453" s="212" t="s">
        <v>207</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51" t="s">
        <v>648</v>
      </c>
      <c r="D454" s="225"/>
      <c r="E454" s="226">
        <v>146.75</v>
      </c>
      <c r="F454" s="223"/>
      <c r="G454" s="223"/>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211</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52"/>
      <c r="D455" s="244"/>
      <c r="E455" s="244"/>
      <c r="F455" s="244"/>
      <c r="G455" s="244"/>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215</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x14ac:dyDescent="0.2">
      <c r="A456" s="228" t="s">
        <v>198</v>
      </c>
      <c r="B456" s="229" t="s">
        <v>94</v>
      </c>
      <c r="C456" s="248" t="s">
        <v>95</v>
      </c>
      <c r="D456" s="230"/>
      <c r="E456" s="231"/>
      <c r="F456" s="232"/>
      <c r="G456" s="232">
        <f>SUMIF(AG457:AG507,"&lt;&gt;NOR",G457:G507)</f>
        <v>0</v>
      </c>
      <c r="H456" s="232"/>
      <c r="I456" s="232">
        <f>SUM(I457:I507)</f>
        <v>0</v>
      </c>
      <c r="J456" s="232"/>
      <c r="K456" s="232">
        <f>SUM(K457:K507)</f>
        <v>0</v>
      </c>
      <c r="L456" s="232"/>
      <c r="M456" s="232">
        <f>SUM(M457:M507)</f>
        <v>0</v>
      </c>
      <c r="N456" s="231"/>
      <c r="O456" s="231">
        <f>SUM(O457:O507)</f>
        <v>125.36000000000001</v>
      </c>
      <c r="P456" s="231"/>
      <c r="Q456" s="231">
        <f>SUM(Q457:Q507)</f>
        <v>0</v>
      </c>
      <c r="R456" s="232"/>
      <c r="S456" s="232"/>
      <c r="T456" s="233"/>
      <c r="U456" s="227"/>
      <c r="V456" s="227">
        <f>SUM(V457:V507)</f>
        <v>167.54</v>
      </c>
      <c r="W456" s="227"/>
      <c r="X456" s="227"/>
      <c r="Y456" s="227"/>
      <c r="AG456" t="s">
        <v>199</v>
      </c>
    </row>
    <row r="457" spans="1:60" outlineLevel="1" x14ac:dyDescent="0.2">
      <c r="A457" s="235">
        <v>94</v>
      </c>
      <c r="B457" s="236" t="s">
        <v>649</v>
      </c>
      <c r="C457" s="249" t="s">
        <v>650</v>
      </c>
      <c r="D457" s="237" t="s">
        <v>202</v>
      </c>
      <c r="E457" s="238">
        <v>9.1020000000000003</v>
      </c>
      <c r="F457" s="239"/>
      <c r="G457" s="240">
        <f>ROUND(E457*F457,2)</f>
        <v>0</v>
      </c>
      <c r="H457" s="239"/>
      <c r="I457" s="240">
        <f>ROUND(E457*H457,2)</f>
        <v>0</v>
      </c>
      <c r="J457" s="239"/>
      <c r="K457" s="240">
        <f>ROUND(E457*J457,2)</f>
        <v>0</v>
      </c>
      <c r="L457" s="240">
        <v>21</v>
      </c>
      <c r="M457" s="240">
        <f>G457*(1+L457/100)</f>
        <v>0</v>
      </c>
      <c r="N457" s="238">
        <v>2.5249999999999999</v>
      </c>
      <c r="O457" s="238">
        <f>ROUND(E457*N457,2)</f>
        <v>22.98</v>
      </c>
      <c r="P457" s="238">
        <v>0</v>
      </c>
      <c r="Q457" s="238">
        <f>ROUND(E457*P457,2)</f>
        <v>0</v>
      </c>
      <c r="R457" s="240" t="s">
        <v>302</v>
      </c>
      <c r="S457" s="240" t="s">
        <v>204</v>
      </c>
      <c r="T457" s="241" t="s">
        <v>204</v>
      </c>
      <c r="U457" s="223">
        <v>3.2130000000000001</v>
      </c>
      <c r="V457" s="223">
        <f>ROUND(E457*U457,2)</f>
        <v>29.24</v>
      </c>
      <c r="W457" s="223"/>
      <c r="X457" s="223" t="s">
        <v>205</v>
      </c>
      <c r="Y457" s="223" t="s">
        <v>206</v>
      </c>
      <c r="Z457" s="212"/>
      <c r="AA457" s="212"/>
      <c r="AB457" s="212"/>
      <c r="AC457" s="212"/>
      <c r="AD457" s="212"/>
      <c r="AE457" s="212"/>
      <c r="AF457" s="212"/>
      <c r="AG457" s="212" t="s">
        <v>207</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50" t="s">
        <v>651</v>
      </c>
      <c r="D458" s="242"/>
      <c r="E458" s="242"/>
      <c r="F458" s="242"/>
      <c r="G458" s="242"/>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209</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2" x14ac:dyDescent="0.2">
      <c r="A459" s="219"/>
      <c r="B459" s="220"/>
      <c r="C459" s="251" t="s">
        <v>652</v>
      </c>
      <c r="D459" s="225"/>
      <c r="E459" s="226">
        <v>3.105</v>
      </c>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211</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1" t="s">
        <v>653</v>
      </c>
      <c r="D460" s="225"/>
      <c r="E460" s="226">
        <v>2.6478000000000002</v>
      </c>
      <c r="F460" s="223"/>
      <c r="G460" s="223"/>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211</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1" t="s">
        <v>654</v>
      </c>
      <c r="D461" s="225"/>
      <c r="E461" s="226">
        <v>3.3492000000000002</v>
      </c>
      <c r="F461" s="223"/>
      <c r="G461" s="223"/>
      <c r="H461" s="223"/>
      <c r="I461" s="223"/>
      <c r="J461" s="223"/>
      <c r="K461" s="223"/>
      <c r="L461" s="223"/>
      <c r="M461" s="223"/>
      <c r="N461" s="222"/>
      <c r="O461" s="222"/>
      <c r="P461" s="222"/>
      <c r="Q461" s="222"/>
      <c r="R461" s="223"/>
      <c r="S461" s="223"/>
      <c r="T461" s="223"/>
      <c r="U461" s="223"/>
      <c r="V461" s="223"/>
      <c r="W461" s="223"/>
      <c r="X461" s="223"/>
      <c r="Y461" s="223"/>
      <c r="Z461" s="212"/>
      <c r="AA461" s="212"/>
      <c r="AB461" s="212"/>
      <c r="AC461" s="212"/>
      <c r="AD461" s="212"/>
      <c r="AE461" s="212"/>
      <c r="AF461" s="212"/>
      <c r="AG461" s="212" t="s">
        <v>211</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52"/>
      <c r="D462" s="244"/>
      <c r="E462" s="244"/>
      <c r="F462" s="244"/>
      <c r="G462" s="244"/>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215</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35">
        <v>95</v>
      </c>
      <c r="B463" s="236" t="s">
        <v>655</v>
      </c>
      <c r="C463" s="249" t="s">
        <v>656</v>
      </c>
      <c r="D463" s="237" t="s">
        <v>202</v>
      </c>
      <c r="E463" s="238">
        <v>16.047000000000001</v>
      </c>
      <c r="F463" s="239"/>
      <c r="G463" s="240">
        <f>ROUND(E463*F463,2)</f>
        <v>0</v>
      </c>
      <c r="H463" s="239"/>
      <c r="I463" s="240">
        <f>ROUND(E463*H463,2)</f>
        <v>0</v>
      </c>
      <c r="J463" s="239"/>
      <c r="K463" s="240">
        <f>ROUND(E463*J463,2)</f>
        <v>0</v>
      </c>
      <c r="L463" s="240">
        <v>21</v>
      </c>
      <c r="M463" s="240">
        <f>G463*(1+L463/100)</f>
        <v>0</v>
      </c>
      <c r="N463" s="238">
        <v>2.5249999999999999</v>
      </c>
      <c r="O463" s="238">
        <f>ROUND(E463*N463,2)</f>
        <v>40.520000000000003</v>
      </c>
      <c r="P463" s="238">
        <v>0</v>
      </c>
      <c r="Q463" s="238">
        <f>ROUND(E463*P463,2)</f>
        <v>0</v>
      </c>
      <c r="R463" s="240" t="s">
        <v>302</v>
      </c>
      <c r="S463" s="240" t="s">
        <v>204</v>
      </c>
      <c r="T463" s="241" t="s">
        <v>204</v>
      </c>
      <c r="U463" s="223">
        <v>2.3170000000000002</v>
      </c>
      <c r="V463" s="223">
        <f>ROUND(E463*U463,2)</f>
        <v>37.18</v>
      </c>
      <c r="W463" s="223"/>
      <c r="X463" s="223" t="s">
        <v>205</v>
      </c>
      <c r="Y463" s="223" t="s">
        <v>206</v>
      </c>
      <c r="Z463" s="212"/>
      <c r="AA463" s="212"/>
      <c r="AB463" s="212"/>
      <c r="AC463" s="212"/>
      <c r="AD463" s="212"/>
      <c r="AE463" s="212"/>
      <c r="AF463" s="212"/>
      <c r="AG463" s="212" t="s">
        <v>207</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50" t="s">
        <v>651</v>
      </c>
      <c r="D464" s="242"/>
      <c r="E464" s="242"/>
      <c r="F464" s="242"/>
      <c r="G464" s="242"/>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209</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1" t="s">
        <v>657</v>
      </c>
      <c r="D465" s="225"/>
      <c r="E465" s="226">
        <v>9.2070000000000007</v>
      </c>
      <c r="F465" s="223"/>
      <c r="G465" s="223"/>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211</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1" t="s">
        <v>658</v>
      </c>
      <c r="D466" s="225"/>
      <c r="E466" s="226">
        <v>6.6195000000000004</v>
      </c>
      <c r="F466" s="223"/>
      <c r="G466" s="22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211</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1" t="s">
        <v>659</v>
      </c>
      <c r="D467" s="225"/>
      <c r="E467" s="226">
        <v>0.2205</v>
      </c>
      <c r="F467" s="223"/>
      <c r="G467" s="223"/>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211</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52"/>
      <c r="D468" s="244"/>
      <c r="E468" s="244"/>
      <c r="F468" s="244"/>
      <c r="G468" s="244"/>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215</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35">
        <v>96</v>
      </c>
      <c r="B469" s="236" t="s">
        <v>660</v>
      </c>
      <c r="C469" s="249" t="s">
        <v>661</v>
      </c>
      <c r="D469" s="237" t="s">
        <v>267</v>
      </c>
      <c r="E469" s="238">
        <v>61.38</v>
      </c>
      <c r="F469" s="239"/>
      <c r="G469" s="240">
        <f>ROUND(E469*F469,2)</f>
        <v>0</v>
      </c>
      <c r="H469" s="239"/>
      <c r="I469" s="240">
        <f>ROUND(E469*H469,2)</f>
        <v>0</v>
      </c>
      <c r="J469" s="239"/>
      <c r="K469" s="240">
        <f>ROUND(E469*J469,2)</f>
        <v>0</v>
      </c>
      <c r="L469" s="240">
        <v>21</v>
      </c>
      <c r="M469" s="240">
        <f>G469*(1+L469/100)</f>
        <v>0</v>
      </c>
      <c r="N469" s="238">
        <v>0</v>
      </c>
      <c r="O469" s="238">
        <f>ROUND(E469*N469,2)</f>
        <v>0</v>
      </c>
      <c r="P469" s="238">
        <v>0</v>
      </c>
      <c r="Q469" s="238">
        <f>ROUND(E469*P469,2)</f>
        <v>0</v>
      </c>
      <c r="R469" s="240" t="s">
        <v>302</v>
      </c>
      <c r="S469" s="240" t="s">
        <v>204</v>
      </c>
      <c r="T469" s="241" t="s">
        <v>204</v>
      </c>
      <c r="U469" s="223">
        <v>0.17799999999999999</v>
      </c>
      <c r="V469" s="223">
        <f>ROUND(E469*U469,2)</f>
        <v>10.93</v>
      </c>
      <c r="W469" s="223"/>
      <c r="X469" s="223" t="s">
        <v>205</v>
      </c>
      <c r="Y469" s="223" t="s">
        <v>206</v>
      </c>
      <c r="Z469" s="212"/>
      <c r="AA469" s="212"/>
      <c r="AB469" s="212"/>
      <c r="AC469" s="212"/>
      <c r="AD469" s="212"/>
      <c r="AE469" s="212"/>
      <c r="AF469" s="212"/>
      <c r="AG469" s="212" t="s">
        <v>207</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
      <c r="A470" s="219"/>
      <c r="B470" s="220"/>
      <c r="C470" s="250" t="s">
        <v>651</v>
      </c>
      <c r="D470" s="242"/>
      <c r="E470" s="242"/>
      <c r="F470" s="242"/>
      <c r="G470" s="242"/>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209</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2" x14ac:dyDescent="0.2">
      <c r="A471" s="219"/>
      <c r="B471" s="220"/>
      <c r="C471" s="251" t="s">
        <v>662</v>
      </c>
      <c r="D471" s="225"/>
      <c r="E471" s="226">
        <v>61.38</v>
      </c>
      <c r="F471" s="223"/>
      <c r="G471" s="223"/>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211</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2" x14ac:dyDescent="0.2">
      <c r="A472" s="219"/>
      <c r="B472" s="220"/>
      <c r="C472" s="252"/>
      <c r="D472" s="244"/>
      <c r="E472" s="244"/>
      <c r="F472" s="244"/>
      <c r="G472" s="244"/>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215</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5">
        <v>97</v>
      </c>
      <c r="B473" s="236" t="s">
        <v>663</v>
      </c>
      <c r="C473" s="249" t="s">
        <v>664</v>
      </c>
      <c r="D473" s="237" t="s">
        <v>202</v>
      </c>
      <c r="E473" s="238">
        <v>5.6452499999999999</v>
      </c>
      <c r="F473" s="239"/>
      <c r="G473" s="240">
        <f>ROUND(E473*F473,2)</f>
        <v>0</v>
      </c>
      <c r="H473" s="239"/>
      <c r="I473" s="240">
        <f>ROUND(E473*H473,2)</f>
        <v>0</v>
      </c>
      <c r="J473" s="239"/>
      <c r="K473" s="240">
        <f>ROUND(E473*J473,2)</f>
        <v>0</v>
      </c>
      <c r="L473" s="240">
        <v>21</v>
      </c>
      <c r="M473" s="240">
        <f>G473*(1+L473/100)</f>
        <v>0</v>
      </c>
      <c r="N473" s="238">
        <v>2.5499999999999998</v>
      </c>
      <c r="O473" s="238">
        <f>ROUND(E473*N473,2)</f>
        <v>14.4</v>
      </c>
      <c r="P473" s="238">
        <v>0</v>
      </c>
      <c r="Q473" s="238">
        <f>ROUND(E473*P473,2)</f>
        <v>0</v>
      </c>
      <c r="R473" s="240" t="s">
        <v>302</v>
      </c>
      <c r="S473" s="240" t="s">
        <v>204</v>
      </c>
      <c r="T473" s="241" t="s">
        <v>204</v>
      </c>
      <c r="U473" s="223">
        <v>2.58</v>
      </c>
      <c r="V473" s="223">
        <f>ROUND(E473*U473,2)</f>
        <v>14.56</v>
      </c>
      <c r="W473" s="223"/>
      <c r="X473" s="223" t="s">
        <v>205</v>
      </c>
      <c r="Y473" s="223" t="s">
        <v>206</v>
      </c>
      <c r="Z473" s="212"/>
      <c r="AA473" s="212"/>
      <c r="AB473" s="212"/>
      <c r="AC473" s="212"/>
      <c r="AD473" s="212"/>
      <c r="AE473" s="212"/>
      <c r="AF473" s="212"/>
      <c r="AG473" s="212" t="s">
        <v>207</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ht="22.5" outlineLevel="2" x14ac:dyDescent="0.2">
      <c r="A474" s="219"/>
      <c r="B474" s="220"/>
      <c r="C474" s="250" t="s">
        <v>665</v>
      </c>
      <c r="D474" s="242"/>
      <c r="E474" s="242"/>
      <c r="F474" s="242"/>
      <c r="G474" s="242"/>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209</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45" t="str">
        <f>C474</f>
        <v>hlazená dřevěným hladítkem, s vytvořením dilatačních spár v mazanině uložením dočasného dilatačního profilu, s odstraněním dočasného profilu. Bez zaplnění spáry trvalým materiálem (634 60).</v>
      </c>
      <c r="BB474" s="212"/>
      <c r="BC474" s="212"/>
      <c r="BD474" s="212"/>
      <c r="BE474" s="212"/>
      <c r="BF474" s="212"/>
      <c r="BG474" s="212"/>
      <c r="BH474" s="212"/>
    </row>
    <row r="475" spans="1:60" outlineLevel="2" x14ac:dyDescent="0.2">
      <c r="A475" s="219"/>
      <c r="B475" s="220"/>
      <c r="C475" s="251" t="s">
        <v>666</v>
      </c>
      <c r="D475" s="225"/>
      <c r="E475" s="226">
        <v>5.6452499999999999</v>
      </c>
      <c r="F475" s="223"/>
      <c r="G475" s="223"/>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211</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52"/>
      <c r="D476" s="244"/>
      <c r="E476" s="244"/>
      <c r="F476" s="244"/>
      <c r="G476" s="244"/>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215</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35">
        <v>98</v>
      </c>
      <c r="B477" s="236" t="s">
        <v>667</v>
      </c>
      <c r="C477" s="249" t="s">
        <v>668</v>
      </c>
      <c r="D477" s="237" t="s">
        <v>267</v>
      </c>
      <c r="E477" s="238">
        <v>3.78</v>
      </c>
      <c r="F477" s="239"/>
      <c r="G477" s="240">
        <f>ROUND(E477*F477,2)</f>
        <v>0</v>
      </c>
      <c r="H477" s="239"/>
      <c r="I477" s="240">
        <f>ROUND(E477*H477,2)</f>
        <v>0</v>
      </c>
      <c r="J477" s="239"/>
      <c r="K477" s="240">
        <f>ROUND(E477*J477,2)</f>
        <v>0</v>
      </c>
      <c r="L477" s="240">
        <v>21</v>
      </c>
      <c r="M477" s="240">
        <f>G477*(1+L477/100)</f>
        <v>0</v>
      </c>
      <c r="N477" s="238">
        <v>1.41E-2</v>
      </c>
      <c r="O477" s="238">
        <f>ROUND(E477*N477,2)</f>
        <v>0.05</v>
      </c>
      <c r="P477" s="238">
        <v>0</v>
      </c>
      <c r="Q477" s="238">
        <f>ROUND(E477*P477,2)</f>
        <v>0</v>
      </c>
      <c r="R477" s="240" t="s">
        <v>302</v>
      </c>
      <c r="S477" s="240" t="s">
        <v>204</v>
      </c>
      <c r="T477" s="241" t="s">
        <v>204</v>
      </c>
      <c r="U477" s="223">
        <v>0.39600000000000002</v>
      </c>
      <c r="V477" s="223">
        <f>ROUND(E477*U477,2)</f>
        <v>1.5</v>
      </c>
      <c r="W477" s="223"/>
      <c r="X477" s="223" t="s">
        <v>205</v>
      </c>
      <c r="Y477" s="223" t="s">
        <v>206</v>
      </c>
      <c r="Z477" s="212"/>
      <c r="AA477" s="212"/>
      <c r="AB477" s="212"/>
      <c r="AC477" s="212"/>
      <c r="AD477" s="212"/>
      <c r="AE477" s="212"/>
      <c r="AF477" s="212"/>
      <c r="AG477" s="212" t="s">
        <v>207</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51" t="s">
        <v>669</v>
      </c>
      <c r="D478" s="225"/>
      <c r="E478" s="226">
        <v>3.78</v>
      </c>
      <c r="F478" s="223"/>
      <c r="G478" s="22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211</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52"/>
      <c r="D479" s="244"/>
      <c r="E479" s="244"/>
      <c r="F479" s="244"/>
      <c r="G479" s="244"/>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215</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35">
        <v>99</v>
      </c>
      <c r="B480" s="236" t="s">
        <v>670</v>
      </c>
      <c r="C480" s="249" t="s">
        <v>671</v>
      </c>
      <c r="D480" s="237" t="s">
        <v>267</v>
      </c>
      <c r="E480" s="238">
        <v>3.78</v>
      </c>
      <c r="F480" s="239"/>
      <c r="G480" s="240">
        <f>ROUND(E480*F480,2)</f>
        <v>0</v>
      </c>
      <c r="H480" s="239"/>
      <c r="I480" s="240">
        <f>ROUND(E480*H480,2)</f>
        <v>0</v>
      </c>
      <c r="J480" s="239"/>
      <c r="K480" s="240">
        <f>ROUND(E480*J480,2)</f>
        <v>0</v>
      </c>
      <c r="L480" s="240">
        <v>21</v>
      </c>
      <c r="M480" s="240">
        <f>G480*(1+L480/100)</f>
        <v>0</v>
      </c>
      <c r="N480" s="238">
        <v>0</v>
      </c>
      <c r="O480" s="238">
        <f>ROUND(E480*N480,2)</f>
        <v>0</v>
      </c>
      <c r="P480" s="238">
        <v>0</v>
      </c>
      <c r="Q480" s="238">
        <f>ROUND(E480*P480,2)</f>
        <v>0</v>
      </c>
      <c r="R480" s="240" t="s">
        <v>302</v>
      </c>
      <c r="S480" s="240" t="s">
        <v>204</v>
      </c>
      <c r="T480" s="241" t="s">
        <v>204</v>
      </c>
      <c r="U480" s="223">
        <v>0.24</v>
      </c>
      <c r="V480" s="223">
        <f>ROUND(E480*U480,2)</f>
        <v>0.91</v>
      </c>
      <c r="W480" s="223"/>
      <c r="X480" s="223" t="s">
        <v>205</v>
      </c>
      <c r="Y480" s="223" t="s">
        <v>206</v>
      </c>
      <c r="Z480" s="212"/>
      <c r="AA480" s="212"/>
      <c r="AB480" s="212"/>
      <c r="AC480" s="212"/>
      <c r="AD480" s="212"/>
      <c r="AE480" s="212"/>
      <c r="AF480" s="212"/>
      <c r="AG480" s="212" t="s">
        <v>207</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51" t="s">
        <v>672</v>
      </c>
      <c r="D481" s="225"/>
      <c r="E481" s="226">
        <v>3.78</v>
      </c>
      <c r="F481" s="223"/>
      <c r="G481" s="223"/>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211</v>
      </c>
      <c r="AH481" s="212">
        <v>5</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52"/>
      <c r="D482" s="244"/>
      <c r="E482" s="244"/>
      <c r="F482" s="244"/>
      <c r="G482" s="244"/>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215</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5">
        <v>100</v>
      </c>
      <c r="B483" s="236" t="s">
        <v>673</v>
      </c>
      <c r="C483" s="249" t="s">
        <v>674</v>
      </c>
      <c r="D483" s="237" t="s">
        <v>283</v>
      </c>
      <c r="E483" s="238">
        <v>1.1367</v>
      </c>
      <c r="F483" s="239"/>
      <c r="G483" s="240">
        <f>ROUND(E483*F483,2)</f>
        <v>0</v>
      </c>
      <c r="H483" s="239"/>
      <c r="I483" s="240">
        <f>ROUND(E483*H483,2)</f>
        <v>0</v>
      </c>
      <c r="J483" s="239"/>
      <c r="K483" s="240">
        <f>ROUND(E483*J483,2)</f>
        <v>0</v>
      </c>
      <c r="L483" s="240">
        <v>21</v>
      </c>
      <c r="M483" s="240">
        <f>G483*(1+L483/100)</f>
        <v>0</v>
      </c>
      <c r="N483" s="238">
        <v>1.0662499999999999</v>
      </c>
      <c r="O483" s="238">
        <f>ROUND(E483*N483,2)</f>
        <v>1.21</v>
      </c>
      <c r="P483" s="238">
        <v>0</v>
      </c>
      <c r="Q483" s="238">
        <f>ROUND(E483*P483,2)</f>
        <v>0</v>
      </c>
      <c r="R483" s="240" t="s">
        <v>302</v>
      </c>
      <c r="S483" s="240" t="s">
        <v>204</v>
      </c>
      <c r="T483" s="241" t="s">
        <v>204</v>
      </c>
      <c r="U483" s="223">
        <v>15.231</v>
      </c>
      <c r="V483" s="223">
        <f>ROUND(E483*U483,2)</f>
        <v>17.309999999999999</v>
      </c>
      <c r="W483" s="223"/>
      <c r="X483" s="223" t="s">
        <v>205</v>
      </c>
      <c r="Y483" s="223" t="s">
        <v>206</v>
      </c>
      <c r="Z483" s="212"/>
      <c r="AA483" s="212"/>
      <c r="AB483" s="212"/>
      <c r="AC483" s="212"/>
      <c r="AD483" s="212"/>
      <c r="AE483" s="212"/>
      <c r="AF483" s="212"/>
      <c r="AG483" s="212" t="s">
        <v>207</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50" t="s">
        <v>675</v>
      </c>
      <c r="D484" s="242"/>
      <c r="E484" s="242"/>
      <c r="F484" s="242"/>
      <c r="G484" s="242"/>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209</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51" t="s">
        <v>676</v>
      </c>
      <c r="D485" s="225"/>
      <c r="E485" s="226">
        <v>0.32408999999999999</v>
      </c>
      <c r="F485" s="223"/>
      <c r="G485" s="223"/>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211</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51" t="s">
        <v>677</v>
      </c>
      <c r="D486" s="225"/>
      <c r="E486" s="226">
        <v>0.27323999999999998</v>
      </c>
      <c r="F486" s="223"/>
      <c r="G486" s="223"/>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211</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1" t="s">
        <v>678</v>
      </c>
      <c r="D487" s="225"/>
      <c r="E487" s="226">
        <v>0.23300999999999999</v>
      </c>
      <c r="F487" s="223"/>
      <c r="G487" s="22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211</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1" t="s">
        <v>679</v>
      </c>
      <c r="D488" s="225"/>
      <c r="E488" s="226">
        <v>0.29472999999999999</v>
      </c>
      <c r="F488" s="223"/>
      <c r="G488" s="223"/>
      <c r="H488" s="223"/>
      <c r="I488" s="223"/>
      <c r="J488" s="223"/>
      <c r="K488" s="223"/>
      <c r="L488" s="223"/>
      <c r="M488" s="223"/>
      <c r="N488" s="222"/>
      <c r="O488" s="222"/>
      <c r="P488" s="222"/>
      <c r="Q488" s="222"/>
      <c r="R488" s="223"/>
      <c r="S488" s="223"/>
      <c r="T488" s="223"/>
      <c r="U488" s="223"/>
      <c r="V488" s="223"/>
      <c r="W488" s="223"/>
      <c r="X488" s="223"/>
      <c r="Y488" s="223"/>
      <c r="Z488" s="212"/>
      <c r="AA488" s="212"/>
      <c r="AB488" s="212"/>
      <c r="AC488" s="212"/>
      <c r="AD488" s="212"/>
      <c r="AE488" s="212"/>
      <c r="AF488" s="212"/>
      <c r="AG488" s="212" t="s">
        <v>211</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1" t="s">
        <v>680</v>
      </c>
      <c r="D489" s="225"/>
      <c r="E489" s="226">
        <v>1.1639999999999999E-2</v>
      </c>
      <c r="F489" s="223"/>
      <c r="G489" s="223"/>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211</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52"/>
      <c r="D490" s="244"/>
      <c r="E490" s="244"/>
      <c r="F490" s="244"/>
      <c r="G490" s="244"/>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215</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22.5" outlineLevel="1" x14ac:dyDescent="0.2">
      <c r="A491" s="235">
        <v>101</v>
      </c>
      <c r="B491" s="236" t="s">
        <v>681</v>
      </c>
      <c r="C491" s="249" t="s">
        <v>682</v>
      </c>
      <c r="D491" s="237" t="s">
        <v>202</v>
      </c>
      <c r="E491" s="238">
        <v>24.152249999999999</v>
      </c>
      <c r="F491" s="239"/>
      <c r="G491" s="240">
        <f>ROUND(E491*F491,2)</f>
        <v>0</v>
      </c>
      <c r="H491" s="239"/>
      <c r="I491" s="240">
        <f>ROUND(E491*H491,2)</f>
        <v>0</v>
      </c>
      <c r="J491" s="239"/>
      <c r="K491" s="240">
        <f>ROUND(E491*J491,2)</f>
        <v>0</v>
      </c>
      <c r="L491" s="240">
        <v>21</v>
      </c>
      <c r="M491" s="240">
        <f>G491*(1+L491/100)</f>
        <v>0</v>
      </c>
      <c r="N491" s="238">
        <v>1.837</v>
      </c>
      <c r="O491" s="238">
        <f>ROUND(E491*N491,2)</f>
        <v>44.37</v>
      </c>
      <c r="P491" s="238">
        <v>0</v>
      </c>
      <c r="Q491" s="238">
        <f>ROUND(E491*P491,2)</f>
        <v>0</v>
      </c>
      <c r="R491" s="240" t="s">
        <v>302</v>
      </c>
      <c r="S491" s="240" t="s">
        <v>204</v>
      </c>
      <c r="T491" s="241" t="s">
        <v>204</v>
      </c>
      <c r="U491" s="223">
        <v>1.8360000000000001</v>
      </c>
      <c r="V491" s="223">
        <f>ROUND(E491*U491,2)</f>
        <v>44.34</v>
      </c>
      <c r="W491" s="223"/>
      <c r="X491" s="223" t="s">
        <v>205</v>
      </c>
      <c r="Y491" s="223" t="s">
        <v>206</v>
      </c>
      <c r="Z491" s="212"/>
      <c r="AA491" s="212"/>
      <c r="AB491" s="212"/>
      <c r="AC491" s="212"/>
      <c r="AD491" s="212"/>
      <c r="AE491" s="212"/>
      <c r="AF491" s="212"/>
      <c r="AG491" s="212" t="s">
        <v>207</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50" t="s">
        <v>683</v>
      </c>
      <c r="D492" s="242"/>
      <c r="E492" s="242"/>
      <c r="F492" s="242"/>
      <c r="G492" s="242"/>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209</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45" t="str">
        <f>C492</f>
        <v>pod mazaniny a dlažby, popř. na plochých střechách, vodorovný nebo ve spádu, s udusáním a urovnáním povrchu,</v>
      </c>
      <c r="BB492" s="212"/>
      <c r="BC492" s="212"/>
      <c r="BD492" s="212"/>
      <c r="BE492" s="212"/>
      <c r="BF492" s="212"/>
      <c r="BG492" s="212"/>
      <c r="BH492" s="212"/>
    </row>
    <row r="493" spans="1:60" outlineLevel="2" x14ac:dyDescent="0.2">
      <c r="A493" s="219"/>
      <c r="B493" s="220"/>
      <c r="C493" s="251" t="s">
        <v>684</v>
      </c>
      <c r="D493" s="225"/>
      <c r="E493" s="226">
        <v>14.093999999999999</v>
      </c>
      <c r="F493" s="223"/>
      <c r="G493" s="223"/>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211</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1" t="s">
        <v>666</v>
      </c>
      <c r="D494" s="225"/>
      <c r="E494" s="226">
        <v>5.6452499999999999</v>
      </c>
      <c r="F494" s="223"/>
      <c r="G494" s="223"/>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211</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1" t="s">
        <v>685</v>
      </c>
      <c r="D495" s="225"/>
      <c r="E495" s="226">
        <v>4.4130000000000003</v>
      </c>
      <c r="F495" s="223"/>
      <c r="G495" s="223"/>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211</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2"/>
      <c r="D496" s="244"/>
      <c r="E496" s="244"/>
      <c r="F496" s="244"/>
      <c r="G496" s="244"/>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215</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ht="22.5" outlineLevel="1" x14ac:dyDescent="0.2">
      <c r="A497" s="235">
        <v>102</v>
      </c>
      <c r="B497" s="236" t="s">
        <v>686</v>
      </c>
      <c r="C497" s="249" t="s">
        <v>687</v>
      </c>
      <c r="D497" s="237" t="s">
        <v>267</v>
      </c>
      <c r="E497" s="238">
        <v>13.015000000000001</v>
      </c>
      <c r="F497" s="239"/>
      <c r="G497" s="240">
        <f>ROUND(E497*F497,2)</f>
        <v>0</v>
      </c>
      <c r="H497" s="239"/>
      <c r="I497" s="240">
        <f>ROUND(E497*H497,2)</f>
        <v>0</v>
      </c>
      <c r="J497" s="239"/>
      <c r="K497" s="240">
        <f>ROUND(E497*J497,2)</f>
        <v>0</v>
      </c>
      <c r="L497" s="240">
        <v>21</v>
      </c>
      <c r="M497" s="240">
        <f>G497*(1+L497/100)</f>
        <v>0</v>
      </c>
      <c r="N497" s="238">
        <v>1.375E-2</v>
      </c>
      <c r="O497" s="238">
        <f>ROUND(E497*N497,2)</f>
        <v>0.18</v>
      </c>
      <c r="P497" s="238">
        <v>0</v>
      </c>
      <c r="Q497" s="238">
        <f>ROUND(E497*P497,2)</f>
        <v>0</v>
      </c>
      <c r="R497" s="240" t="s">
        <v>302</v>
      </c>
      <c r="S497" s="240" t="s">
        <v>204</v>
      </c>
      <c r="T497" s="241" t="s">
        <v>204</v>
      </c>
      <c r="U497" s="223">
        <v>0.35899999999999999</v>
      </c>
      <c r="V497" s="223">
        <f>ROUND(E497*U497,2)</f>
        <v>4.67</v>
      </c>
      <c r="W497" s="223"/>
      <c r="X497" s="223" t="s">
        <v>205</v>
      </c>
      <c r="Y497" s="223" t="s">
        <v>206</v>
      </c>
      <c r="Z497" s="212"/>
      <c r="AA497" s="212"/>
      <c r="AB497" s="212"/>
      <c r="AC497" s="212"/>
      <c r="AD497" s="212"/>
      <c r="AE497" s="212"/>
      <c r="AF497" s="212"/>
      <c r="AG497" s="212" t="s">
        <v>207</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
      <c r="A498" s="219"/>
      <c r="B498" s="220"/>
      <c r="C498" s="250" t="s">
        <v>688</v>
      </c>
      <c r="D498" s="242"/>
      <c r="E498" s="242"/>
      <c r="F498" s="242"/>
      <c r="G498" s="242"/>
      <c r="H498" s="223"/>
      <c r="I498" s="223"/>
      <c r="J498" s="223"/>
      <c r="K498" s="223"/>
      <c r="L498" s="223"/>
      <c r="M498" s="223"/>
      <c r="N498" s="222"/>
      <c r="O498" s="222"/>
      <c r="P498" s="222"/>
      <c r="Q498" s="222"/>
      <c r="R498" s="223"/>
      <c r="S498" s="223"/>
      <c r="T498" s="223"/>
      <c r="U498" s="223"/>
      <c r="V498" s="223"/>
      <c r="W498" s="223"/>
      <c r="X498" s="223"/>
      <c r="Y498" s="223"/>
      <c r="Z498" s="212"/>
      <c r="AA498" s="212"/>
      <c r="AB498" s="212"/>
      <c r="AC498" s="212"/>
      <c r="AD498" s="212"/>
      <c r="AE498" s="212"/>
      <c r="AF498" s="212"/>
      <c r="AG498" s="212" t="s">
        <v>209</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51" t="s">
        <v>689</v>
      </c>
      <c r="D499" s="225"/>
      <c r="E499" s="226">
        <v>13.015000000000001</v>
      </c>
      <c r="F499" s="223"/>
      <c r="G499" s="223"/>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211</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2" x14ac:dyDescent="0.2">
      <c r="A500" s="219"/>
      <c r="B500" s="220"/>
      <c r="C500" s="252"/>
      <c r="D500" s="244"/>
      <c r="E500" s="244"/>
      <c r="F500" s="244"/>
      <c r="G500" s="244"/>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215</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ht="22.5" outlineLevel="1" x14ac:dyDescent="0.2">
      <c r="A501" s="235">
        <v>103</v>
      </c>
      <c r="B501" s="236" t="s">
        <v>690</v>
      </c>
      <c r="C501" s="249" t="s">
        <v>691</v>
      </c>
      <c r="D501" s="237" t="s">
        <v>267</v>
      </c>
      <c r="E501" s="238">
        <v>16.754999999999999</v>
      </c>
      <c r="F501" s="239"/>
      <c r="G501" s="240">
        <f>ROUND(E501*F501,2)</f>
        <v>0</v>
      </c>
      <c r="H501" s="239"/>
      <c r="I501" s="240">
        <f>ROUND(E501*H501,2)</f>
        <v>0</v>
      </c>
      <c r="J501" s="239"/>
      <c r="K501" s="240">
        <f>ROUND(E501*J501,2)</f>
        <v>0</v>
      </c>
      <c r="L501" s="240">
        <v>21</v>
      </c>
      <c r="M501" s="240">
        <f>G501*(1+L501/100)</f>
        <v>0</v>
      </c>
      <c r="N501" s="238">
        <v>9.8680000000000004E-2</v>
      </c>
      <c r="O501" s="238">
        <f>ROUND(E501*N501,2)</f>
        <v>1.65</v>
      </c>
      <c r="P501" s="238">
        <v>0</v>
      </c>
      <c r="Q501" s="238">
        <f>ROUND(E501*P501,2)</f>
        <v>0</v>
      </c>
      <c r="R501" s="240" t="s">
        <v>302</v>
      </c>
      <c r="S501" s="240" t="s">
        <v>204</v>
      </c>
      <c r="T501" s="241" t="s">
        <v>204</v>
      </c>
      <c r="U501" s="223">
        <v>0.41199999999999998</v>
      </c>
      <c r="V501" s="223">
        <f>ROUND(E501*U501,2)</f>
        <v>6.9</v>
      </c>
      <c r="W501" s="223"/>
      <c r="X501" s="223" t="s">
        <v>205</v>
      </c>
      <c r="Y501" s="223" t="s">
        <v>206</v>
      </c>
      <c r="Z501" s="212"/>
      <c r="AA501" s="212"/>
      <c r="AB501" s="212"/>
      <c r="AC501" s="212"/>
      <c r="AD501" s="212"/>
      <c r="AE501" s="212"/>
      <c r="AF501" s="212"/>
      <c r="AG501" s="212" t="s">
        <v>207</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ht="22.5" outlineLevel="2" x14ac:dyDescent="0.2">
      <c r="A502" s="219"/>
      <c r="B502" s="220"/>
      <c r="C502" s="250" t="s">
        <v>692</v>
      </c>
      <c r="D502" s="242"/>
      <c r="E502" s="242"/>
      <c r="F502" s="242"/>
      <c r="G502" s="242"/>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209</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45" t="str">
        <f>C502</f>
        <v>na zdivu jako podklad např. pod izolaci, na parapetech z prefabrikovaných dílců, pod oplechování apod., vodorovný nebo ve spádu do 15°, hlazený dřevěným hladítkem,</v>
      </c>
      <c r="BB502" s="212"/>
      <c r="BC502" s="212"/>
      <c r="BD502" s="212"/>
      <c r="BE502" s="212"/>
      <c r="BF502" s="212"/>
      <c r="BG502" s="212"/>
      <c r="BH502" s="212"/>
    </row>
    <row r="503" spans="1:60" outlineLevel="2" x14ac:dyDescent="0.2">
      <c r="A503" s="219"/>
      <c r="B503" s="220"/>
      <c r="C503" s="251" t="s">
        <v>693</v>
      </c>
      <c r="D503" s="225"/>
      <c r="E503" s="226">
        <v>2.73</v>
      </c>
      <c r="F503" s="223"/>
      <c r="G503" s="223"/>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211</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1" t="s">
        <v>694</v>
      </c>
      <c r="D504" s="225"/>
      <c r="E504" s="226">
        <v>3.36</v>
      </c>
      <c r="F504" s="223"/>
      <c r="G504" s="223"/>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211</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1" t="s">
        <v>695</v>
      </c>
      <c r="D505" s="225"/>
      <c r="E505" s="226"/>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211</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1" t="s">
        <v>696</v>
      </c>
      <c r="D506" s="225"/>
      <c r="E506" s="226">
        <v>10.664999999999999</v>
      </c>
      <c r="F506" s="223"/>
      <c r="G506" s="223"/>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211</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19"/>
      <c r="B507" s="220"/>
      <c r="C507" s="252"/>
      <c r="D507" s="244"/>
      <c r="E507" s="244"/>
      <c r="F507" s="244"/>
      <c r="G507" s="244"/>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215</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x14ac:dyDescent="0.2">
      <c r="A508" s="228" t="s">
        <v>198</v>
      </c>
      <c r="B508" s="229" t="s">
        <v>96</v>
      </c>
      <c r="C508" s="248" t="s">
        <v>97</v>
      </c>
      <c r="D508" s="230"/>
      <c r="E508" s="231"/>
      <c r="F508" s="232"/>
      <c r="G508" s="232">
        <f>SUMIF(AG509:AG513,"&lt;&gt;NOR",G509:G513)</f>
        <v>0</v>
      </c>
      <c r="H508" s="232"/>
      <c r="I508" s="232">
        <f>SUM(I509:I513)</f>
        <v>0</v>
      </c>
      <c r="J508" s="232"/>
      <c r="K508" s="232">
        <f>SUM(K509:K513)</f>
        <v>0</v>
      </c>
      <c r="L508" s="232"/>
      <c r="M508" s="232">
        <f>SUM(M509:M513)</f>
        <v>0</v>
      </c>
      <c r="N508" s="231"/>
      <c r="O508" s="231">
        <f>SUM(O509:O513)</f>
        <v>0.1</v>
      </c>
      <c r="P508" s="231"/>
      <c r="Q508" s="231">
        <f>SUM(Q509:Q513)</f>
        <v>0</v>
      </c>
      <c r="R508" s="232"/>
      <c r="S508" s="232"/>
      <c r="T508" s="233"/>
      <c r="U508" s="227"/>
      <c r="V508" s="227">
        <f>SUM(V509:V513)</f>
        <v>7.4</v>
      </c>
      <c r="W508" s="227"/>
      <c r="X508" s="227"/>
      <c r="Y508" s="227"/>
      <c r="AG508" t="s">
        <v>199</v>
      </c>
    </row>
    <row r="509" spans="1:60" ht="22.5" outlineLevel="1" x14ac:dyDescent="0.2">
      <c r="A509" s="235">
        <v>104</v>
      </c>
      <c r="B509" s="236" t="s">
        <v>697</v>
      </c>
      <c r="C509" s="249" t="s">
        <v>698</v>
      </c>
      <c r="D509" s="237" t="s">
        <v>384</v>
      </c>
      <c r="E509" s="238">
        <v>17.399999999999999</v>
      </c>
      <c r="F509" s="239"/>
      <c r="G509" s="240">
        <f>ROUND(E509*F509,2)</f>
        <v>0</v>
      </c>
      <c r="H509" s="239"/>
      <c r="I509" s="240">
        <f>ROUND(E509*H509,2)</f>
        <v>0</v>
      </c>
      <c r="J509" s="239"/>
      <c r="K509" s="240">
        <f>ROUND(E509*J509,2)</f>
        <v>0</v>
      </c>
      <c r="L509" s="240">
        <v>21</v>
      </c>
      <c r="M509" s="240">
        <f>G509*(1+L509/100)</f>
        <v>0</v>
      </c>
      <c r="N509" s="238">
        <v>5.5100000000000001E-3</v>
      </c>
      <c r="O509" s="238">
        <f>ROUND(E509*N509,2)</f>
        <v>0.1</v>
      </c>
      <c r="P509" s="238">
        <v>0</v>
      </c>
      <c r="Q509" s="238">
        <f>ROUND(E509*P509,2)</f>
        <v>0</v>
      </c>
      <c r="R509" s="240" t="s">
        <v>302</v>
      </c>
      <c r="S509" s="240" t="s">
        <v>204</v>
      </c>
      <c r="T509" s="241" t="s">
        <v>204</v>
      </c>
      <c r="U509" s="223">
        <v>0.42499999999999999</v>
      </c>
      <c r="V509" s="223">
        <f>ROUND(E509*U509,2)</f>
        <v>7.4</v>
      </c>
      <c r="W509" s="223"/>
      <c r="X509" s="223" t="s">
        <v>205</v>
      </c>
      <c r="Y509" s="223" t="s">
        <v>206</v>
      </c>
      <c r="Z509" s="212"/>
      <c r="AA509" s="212"/>
      <c r="AB509" s="212"/>
      <c r="AC509" s="212"/>
      <c r="AD509" s="212"/>
      <c r="AE509" s="212"/>
      <c r="AF509" s="212"/>
      <c r="AG509" s="212" t="s">
        <v>207</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ht="22.5" outlineLevel="2" x14ac:dyDescent="0.2">
      <c r="A510" s="219"/>
      <c r="B510" s="220"/>
      <c r="C510" s="250" t="s">
        <v>699</v>
      </c>
      <c r="D510" s="242"/>
      <c r="E510" s="242"/>
      <c r="F510" s="242"/>
      <c r="G510" s="242"/>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209</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45" t="str">
        <f>C510</f>
        <v>a poloplastických hmot na montážní pěnu, zapravení omítky pod parapetem, těsnění spáry mezi parapetem a rámem okna, dodávka silikonu.</v>
      </c>
      <c r="BB510" s="212"/>
      <c r="BC510" s="212"/>
      <c r="BD510" s="212"/>
      <c r="BE510" s="212"/>
      <c r="BF510" s="212"/>
      <c r="BG510" s="212"/>
      <c r="BH510" s="212"/>
    </row>
    <row r="511" spans="1:60" outlineLevel="2" x14ac:dyDescent="0.2">
      <c r="A511" s="219"/>
      <c r="B511" s="220"/>
      <c r="C511" s="251" t="s">
        <v>700</v>
      </c>
      <c r="D511" s="225"/>
      <c r="E511" s="226">
        <v>7.8</v>
      </c>
      <c r="F511" s="223"/>
      <c r="G511" s="223"/>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211</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1" t="s">
        <v>701</v>
      </c>
      <c r="D512" s="225"/>
      <c r="E512" s="226">
        <v>9.6</v>
      </c>
      <c r="F512" s="223"/>
      <c r="G512" s="223"/>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211</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52"/>
      <c r="D513" s="244"/>
      <c r="E513" s="244"/>
      <c r="F513" s="244"/>
      <c r="G513" s="244"/>
      <c r="H513" s="223"/>
      <c r="I513" s="223"/>
      <c r="J513" s="223"/>
      <c r="K513" s="223"/>
      <c r="L513" s="223"/>
      <c r="M513" s="223"/>
      <c r="N513" s="222"/>
      <c r="O513" s="222"/>
      <c r="P513" s="222"/>
      <c r="Q513" s="222"/>
      <c r="R513" s="223"/>
      <c r="S513" s="223"/>
      <c r="T513" s="223"/>
      <c r="U513" s="223"/>
      <c r="V513" s="223"/>
      <c r="W513" s="223"/>
      <c r="X513" s="223"/>
      <c r="Y513" s="223"/>
      <c r="Z513" s="212"/>
      <c r="AA513" s="212"/>
      <c r="AB513" s="212"/>
      <c r="AC513" s="212"/>
      <c r="AD513" s="212"/>
      <c r="AE513" s="212"/>
      <c r="AF513" s="212"/>
      <c r="AG513" s="212" t="s">
        <v>215</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x14ac:dyDescent="0.2">
      <c r="A514" s="228" t="s">
        <v>198</v>
      </c>
      <c r="B514" s="229" t="s">
        <v>98</v>
      </c>
      <c r="C514" s="248" t="s">
        <v>99</v>
      </c>
      <c r="D514" s="230"/>
      <c r="E514" s="231"/>
      <c r="F514" s="232"/>
      <c r="G514" s="232">
        <f>SUMIF(AG515:AG526,"&lt;&gt;NOR",G515:G526)</f>
        <v>0</v>
      </c>
      <c r="H514" s="232"/>
      <c r="I514" s="232">
        <f>SUM(I515:I526)</f>
        <v>0</v>
      </c>
      <c r="J514" s="232"/>
      <c r="K514" s="232">
        <f>SUM(K515:K526)</f>
        <v>0</v>
      </c>
      <c r="L514" s="232"/>
      <c r="M514" s="232">
        <f>SUM(M515:M526)</f>
        <v>0</v>
      </c>
      <c r="N514" s="231"/>
      <c r="O514" s="231">
        <f>SUM(O515:O526)</f>
        <v>4.7299999999999995</v>
      </c>
      <c r="P514" s="231"/>
      <c r="Q514" s="231">
        <f>SUM(Q515:Q526)</f>
        <v>0</v>
      </c>
      <c r="R514" s="232"/>
      <c r="S514" s="232"/>
      <c r="T514" s="233"/>
      <c r="U514" s="227"/>
      <c r="V514" s="227">
        <f>SUM(V515:V526)</f>
        <v>0.46</v>
      </c>
      <c r="W514" s="227"/>
      <c r="X514" s="227"/>
      <c r="Y514" s="227"/>
      <c r="AG514" t="s">
        <v>199</v>
      </c>
    </row>
    <row r="515" spans="1:60" outlineLevel="1" x14ac:dyDescent="0.2">
      <c r="A515" s="235">
        <v>105</v>
      </c>
      <c r="B515" s="236" t="s">
        <v>702</v>
      </c>
      <c r="C515" s="249" t="s">
        <v>703</v>
      </c>
      <c r="D515" s="237" t="s">
        <v>384</v>
      </c>
      <c r="E515" s="238">
        <v>14</v>
      </c>
      <c r="F515" s="239"/>
      <c r="G515" s="240">
        <f>ROUND(E515*F515,2)</f>
        <v>0</v>
      </c>
      <c r="H515" s="239"/>
      <c r="I515" s="240">
        <f>ROUND(E515*H515,2)</f>
        <v>0</v>
      </c>
      <c r="J515" s="239"/>
      <c r="K515" s="240">
        <f>ROUND(E515*J515,2)</f>
        <v>0</v>
      </c>
      <c r="L515" s="240">
        <v>21</v>
      </c>
      <c r="M515" s="240">
        <f>G515*(1+L515/100)</f>
        <v>0</v>
      </c>
      <c r="N515" s="238">
        <v>0</v>
      </c>
      <c r="O515" s="238">
        <f>ROUND(E515*N515,2)</f>
        <v>0</v>
      </c>
      <c r="P515" s="238">
        <v>0</v>
      </c>
      <c r="Q515" s="238">
        <f>ROUND(E515*P515,2)</f>
        <v>0</v>
      </c>
      <c r="R515" s="240"/>
      <c r="S515" s="240" t="s">
        <v>204</v>
      </c>
      <c r="T515" s="241" t="s">
        <v>204</v>
      </c>
      <c r="U515" s="223">
        <v>3.3000000000000002E-2</v>
      </c>
      <c r="V515" s="223">
        <f>ROUND(E515*U515,2)</f>
        <v>0.46</v>
      </c>
      <c r="W515" s="223"/>
      <c r="X515" s="223" t="s">
        <v>205</v>
      </c>
      <c r="Y515" s="223" t="s">
        <v>206</v>
      </c>
      <c r="Z515" s="212"/>
      <c r="AA515" s="212"/>
      <c r="AB515" s="212"/>
      <c r="AC515" s="212"/>
      <c r="AD515" s="212"/>
      <c r="AE515" s="212"/>
      <c r="AF515" s="212"/>
      <c r="AG515" s="212" t="s">
        <v>207</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51" t="s">
        <v>704</v>
      </c>
      <c r="D516" s="225"/>
      <c r="E516" s="226">
        <v>14</v>
      </c>
      <c r="F516" s="223"/>
      <c r="G516" s="223"/>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211</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52"/>
      <c r="D517" s="244"/>
      <c r="E517" s="244"/>
      <c r="F517" s="244"/>
      <c r="G517" s="244"/>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215</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35">
        <v>106</v>
      </c>
      <c r="B518" s="236" t="s">
        <v>705</v>
      </c>
      <c r="C518" s="249" t="s">
        <v>706</v>
      </c>
      <c r="D518" s="237" t="s">
        <v>384</v>
      </c>
      <c r="E518" s="238">
        <v>5.2</v>
      </c>
      <c r="F518" s="239"/>
      <c r="G518" s="240">
        <f>ROUND(E518*F518,2)</f>
        <v>0</v>
      </c>
      <c r="H518" s="239"/>
      <c r="I518" s="240">
        <f>ROUND(E518*H518,2)</f>
        <v>0</v>
      </c>
      <c r="J518" s="239"/>
      <c r="K518" s="240">
        <f>ROUND(E518*J518,2)</f>
        <v>0</v>
      </c>
      <c r="L518" s="240">
        <v>21</v>
      </c>
      <c r="M518" s="240">
        <f>G518*(1+L518/100)</f>
        <v>0</v>
      </c>
      <c r="N518" s="238">
        <v>0.90803</v>
      </c>
      <c r="O518" s="238">
        <f>ROUND(E518*N518,2)</f>
        <v>4.72</v>
      </c>
      <c r="P518" s="238">
        <v>0</v>
      </c>
      <c r="Q518" s="238">
        <f>ROUND(E518*P518,2)</f>
        <v>0</v>
      </c>
      <c r="R518" s="240" t="s">
        <v>425</v>
      </c>
      <c r="S518" s="240" t="s">
        <v>204</v>
      </c>
      <c r="T518" s="241" t="s">
        <v>426</v>
      </c>
      <c r="U518" s="223">
        <v>0</v>
      </c>
      <c r="V518" s="223">
        <f>ROUND(E518*U518,2)</f>
        <v>0</v>
      </c>
      <c r="W518" s="223"/>
      <c r="X518" s="223" t="s">
        <v>427</v>
      </c>
      <c r="Y518" s="223" t="s">
        <v>206</v>
      </c>
      <c r="Z518" s="212"/>
      <c r="AA518" s="212"/>
      <c r="AB518" s="212"/>
      <c r="AC518" s="212"/>
      <c r="AD518" s="212"/>
      <c r="AE518" s="212"/>
      <c r="AF518" s="212"/>
      <c r="AG518" s="212" t="s">
        <v>428</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ht="56.25" outlineLevel="2" x14ac:dyDescent="0.2">
      <c r="A519" s="219"/>
      <c r="B519" s="220"/>
      <c r="C519" s="250" t="s">
        <v>707</v>
      </c>
      <c r="D519" s="242"/>
      <c r="E519" s="242"/>
      <c r="F519" s="242"/>
      <c r="G519" s="242"/>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209</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45" t="str">
        <f>C519</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519" s="212"/>
      <c r="BC519" s="212"/>
      <c r="BD519" s="212"/>
      <c r="BE519" s="212"/>
      <c r="BF519" s="212"/>
      <c r="BG519" s="212"/>
      <c r="BH519" s="212"/>
    </row>
    <row r="520" spans="1:60" outlineLevel="2" x14ac:dyDescent="0.2">
      <c r="A520" s="219"/>
      <c r="B520" s="220"/>
      <c r="C520" s="251" t="s">
        <v>708</v>
      </c>
      <c r="D520" s="225"/>
      <c r="E520" s="226"/>
      <c r="F520" s="223"/>
      <c r="G520" s="223"/>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211</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1" t="s">
        <v>709</v>
      </c>
      <c r="D521" s="225"/>
      <c r="E521" s="226">
        <v>3.5</v>
      </c>
      <c r="F521" s="223"/>
      <c r="G521" s="223"/>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211</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1" t="s">
        <v>710</v>
      </c>
      <c r="D522" s="225"/>
      <c r="E522" s="226">
        <v>1.7</v>
      </c>
      <c r="F522" s="223"/>
      <c r="G522" s="223"/>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211</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52"/>
      <c r="D523" s="244"/>
      <c r="E523" s="244"/>
      <c r="F523" s="244"/>
      <c r="G523" s="244"/>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215</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ht="22.5" outlineLevel="1" x14ac:dyDescent="0.2">
      <c r="A524" s="235">
        <v>107</v>
      </c>
      <c r="B524" s="236" t="s">
        <v>711</v>
      </c>
      <c r="C524" s="249" t="s">
        <v>712</v>
      </c>
      <c r="D524" s="237" t="s">
        <v>384</v>
      </c>
      <c r="E524" s="238">
        <v>15.4</v>
      </c>
      <c r="F524" s="239"/>
      <c r="G524" s="240">
        <f>ROUND(E524*F524,2)</f>
        <v>0</v>
      </c>
      <c r="H524" s="239"/>
      <c r="I524" s="240">
        <f>ROUND(E524*H524,2)</f>
        <v>0</v>
      </c>
      <c r="J524" s="239"/>
      <c r="K524" s="240">
        <f>ROUND(E524*J524,2)</f>
        <v>0</v>
      </c>
      <c r="L524" s="240">
        <v>21</v>
      </c>
      <c r="M524" s="240">
        <f>G524*(1+L524/100)</f>
        <v>0</v>
      </c>
      <c r="N524" s="238">
        <v>4.8000000000000001E-4</v>
      </c>
      <c r="O524" s="238">
        <f>ROUND(E524*N524,2)</f>
        <v>0.01</v>
      </c>
      <c r="P524" s="238">
        <v>0</v>
      </c>
      <c r="Q524" s="238">
        <f>ROUND(E524*P524,2)</f>
        <v>0</v>
      </c>
      <c r="R524" s="240" t="s">
        <v>284</v>
      </c>
      <c r="S524" s="240" t="s">
        <v>204</v>
      </c>
      <c r="T524" s="241" t="s">
        <v>204</v>
      </c>
      <c r="U524" s="223">
        <v>0</v>
      </c>
      <c r="V524" s="223">
        <f>ROUND(E524*U524,2)</f>
        <v>0</v>
      </c>
      <c r="W524" s="223"/>
      <c r="X524" s="223" t="s">
        <v>285</v>
      </c>
      <c r="Y524" s="223" t="s">
        <v>206</v>
      </c>
      <c r="Z524" s="212"/>
      <c r="AA524" s="212"/>
      <c r="AB524" s="212"/>
      <c r="AC524" s="212"/>
      <c r="AD524" s="212"/>
      <c r="AE524" s="212"/>
      <c r="AF524" s="212"/>
      <c r="AG524" s="212" t="s">
        <v>286</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2" x14ac:dyDescent="0.2">
      <c r="A525" s="219"/>
      <c r="B525" s="220"/>
      <c r="C525" s="251" t="s">
        <v>713</v>
      </c>
      <c r="D525" s="225"/>
      <c r="E525" s="226">
        <v>15.4</v>
      </c>
      <c r="F525" s="223"/>
      <c r="G525" s="223"/>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211</v>
      </c>
      <c r="AH525" s="212">
        <v>5</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2" x14ac:dyDescent="0.2">
      <c r="A526" s="219"/>
      <c r="B526" s="220"/>
      <c r="C526" s="252"/>
      <c r="D526" s="244"/>
      <c r="E526" s="244"/>
      <c r="F526" s="244"/>
      <c r="G526" s="244"/>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215</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x14ac:dyDescent="0.2">
      <c r="A527" s="228" t="s">
        <v>198</v>
      </c>
      <c r="B527" s="229" t="s">
        <v>100</v>
      </c>
      <c r="C527" s="248" t="s">
        <v>101</v>
      </c>
      <c r="D527" s="230"/>
      <c r="E527" s="231"/>
      <c r="F527" s="232"/>
      <c r="G527" s="232">
        <f>SUMIF(AG528:AG531,"&lt;&gt;NOR",G528:G531)</f>
        <v>0</v>
      </c>
      <c r="H527" s="232"/>
      <c r="I527" s="232">
        <f>SUM(I528:I531)</f>
        <v>0</v>
      </c>
      <c r="J527" s="232"/>
      <c r="K527" s="232">
        <f>SUM(K528:K531)</f>
        <v>0</v>
      </c>
      <c r="L527" s="232"/>
      <c r="M527" s="232">
        <f>SUM(M528:M531)</f>
        <v>0</v>
      </c>
      <c r="N527" s="231"/>
      <c r="O527" s="231">
        <f>SUM(O528:O531)</f>
        <v>9.85</v>
      </c>
      <c r="P527" s="231"/>
      <c r="Q527" s="231">
        <f>SUM(Q528:Q531)</f>
        <v>0</v>
      </c>
      <c r="R527" s="232"/>
      <c r="S527" s="232"/>
      <c r="T527" s="233"/>
      <c r="U527" s="227"/>
      <c r="V527" s="227">
        <f>SUM(V528:V531)</f>
        <v>9.93</v>
      </c>
      <c r="W527" s="227"/>
      <c r="X527" s="227"/>
      <c r="Y527" s="227"/>
      <c r="AG527" t="s">
        <v>199</v>
      </c>
    </row>
    <row r="528" spans="1:60" ht="33.75" outlineLevel="1" x14ac:dyDescent="0.2">
      <c r="A528" s="235">
        <v>108</v>
      </c>
      <c r="B528" s="236" t="s">
        <v>714</v>
      </c>
      <c r="C528" s="249" t="s">
        <v>715</v>
      </c>
      <c r="D528" s="237" t="s">
        <v>384</v>
      </c>
      <c r="E528" s="238">
        <v>36.5</v>
      </c>
      <c r="F528" s="239"/>
      <c r="G528" s="240">
        <f>ROUND(E528*F528,2)</f>
        <v>0</v>
      </c>
      <c r="H528" s="239"/>
      <c r="I528" s="240">
        <f>ROUND(E528*H528,2)</f>
        <v>0</v>
      </c>
      <c r="J528" s="239"/>
      <c r="K528" s="240">
        <f>ROUND(E528*J528,2)</f>
        <v>0</v>
      </c>
      <c r="L528" s="240">
        <v>21</v>
      </c>
      <c r="M528" s="240">
        <f>G528*(1+L528/100)</f>
        <v>0</v>
      </c>
      <c r="N528" s="238">
        <v>0.26980999999999999</v>
      </c>
      <c r="O528" s="238">
        <f>ROUND(E528*N528,2)</f>
        <v>9.85</v>
      </c>
      <c r="P528" s="238">
        <v>0</v>
      </c>
      <c r="Q528" s="238">
        <f>ROUND(E528*P528,2)</f>
        <v>0</v>
      </c>
      <c r="R528" s="240" t="s">
        <v>502</v>
      </c>
      <c r="S528" s="240" t="s">
        <v>204</v>
      </c>
      <c r="T528" s="241" t="s">
        <v>204</v>
      </c>
      <c r="U528" s="223">
        <v>0.27200000000000002</v>
      </c>
      <c r="V528" s="223">
        <f>ROUND(E528*U528,2)</f>
        <v>9.93</v>
      </c>
      <c r="W528" s="223"/>
      <c r="X528" s="223" t="s">
        <v>205</v>
      </c>
      <c r="Y528" s="223" t="s">
        <v>206</v>
      </c>
      <c r="Z528" s="212"/>
      <c r="AA528" s="212"/>
      <c r="AB528" s="212"/>
      <c r="AC528" s="212"/>
      <c r="AD528" s="212"/>
      <c r="AE528" s="212"/>
      <c r="AF528" s="212"/>
      <c r="AG528" s="212" t="s">
        <v>207</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2" x14ac:dyDescent="0.2">
      <c r="A529" s="219"/>
      <c r="B529" s="220"/>
      <c r="C529" s="250" t="s">
        <v>716</v>
      </c>
      <c r="D529" s="242"/>
      <c r="E529" s="242"/>
      <c r="F529" s="242"/>
      <c r="G529" s="242"/>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209</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51" t="s">
        <v>717</v>
      </c>
      <c r="D530" s="225"/>
      <c r="E530" s="226">
        <v>36.5</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211</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52"/>
      <c r="D531" s="244"/>
      <c r="E531" s="244"/>
      <c r="F531" s="244"/>
      <c r="G531" s="244"/>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215</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x14ac:dyDescent="0.2">
      <c r="A532" s="228" t="s">
        <v>198</v>
      </c>
      <c r="B532" s="229" t="s">
        <v>102</v>
      </c>
      <c r="C532" s="248" t="s">
        <v>103</v>
      </c>
      <c r="D532" s="230"/>
      <c r="E532" s="231"/>
      <c r="F532" s="232"/>
      <c r="G532" s="232">
        <f>SUMIF(AG533:AG550,"&lt;&gt;NOR",G533:G550)</f>
        <v>0</v>
      </c>
      <c r="H532" s="232"/>
      <c r="I532" s="232">
        <f>SUM(I533:I550)</f>
        <v>0</v>
      </c>
      <c r="J532" s="232"/>
      <c r="K532" s="232">
        <f>SUM(K533:K550)</f>
        <v>0</v>
      </c>
      <c r="L532" s="232"/>
      <c r="M532" s="232">
        <f>SUM(M533:M550)</f>
        <v>0</v>
      </c>
      <c r="N532" s="231"/>
      <c r="O532" s="231">
        <f>SUM(O533:O550)</f>
        <v>3.01</v>
      </c>
      <c r="P532" s="231"/>
      <c r="Q532" s="231">
        <f>SUM(Q533:Q550)</f>
        <v>0</v>
      </c>
      <c r="R532" s="232"/>
      <c r="S532" s="232"/>
      <c r="T532" s="233"/>
      <c r="U532" s="227"/>
      <c r="V532" s="227">
        <f>SUM(V533:V550)</f>
        <v>85.59</v>
      </c>
      <c r="W532" s="227"/>
      <c r="X532" s="227"/>
      <c r="Y532" s="227"/>
      <c r="AG532" t="s">
        <v>199</v>
      </c>
    </row>
    <row r="533" spans="1:60" ht="22.5" outlineLevel="1" x14ac:dyDescent="0.2">
      <c r="A533" s="235">
        <v>109</v>
      </c>
      <c r="B533" s="236" t="s">
        <v>718</v>
      </c>
      <c r="C533" s="249" t="s">
        <v>719</v>
      </c>
      <c r="D533" s="237" t="s">
        <v>267</v>
      </c>
      <c r="E533" s="238">
        <v>78.400000000000006</v>
      </c>
      <c r="F533" s="239"/>
      <c r="G533" s="240">
        <f>ROUND(E533*F533,2)</f>
        <v>0</v>
      </c>
      <c r="H533" s="239"/>
      <c r="I533" s="240">
        <f>ROUND(E533*H533,2)</f>
        <v>0</v>
      </c>
      <c r="J533" s="239"/>
      <c r="K533" s="240">
        <f>ROUND(E533*J533,2)</f>
        <v>0</v>
      </c>
      <c r="L533" s="240">
        <v>21</v>
      </c>
      <c r="M533" s="240">
        <f>G533*(1+L533/100)</f>
        <v>0</v>
      </c>
      <c r="N533" s="238">
        <v>1.8380000000000001E-2</v>
      </c>
      <c r="O533" s="238">
        <f>ROUND(E533*N533,2)</f>
        <v>1.44</v>
      </c>
      <c r="P533" s="238">
        <v>0</v>
      </c>
      <c r="Q533" s="238">
        <f>ROUND(E533*P533,2)</f>
        <v>0</v>
      </c>
      <c r="R533" s="240" t="s">
        <v>720</v>
      </c>
      <c r="S533" s="240" t="s">
        <v>204</v>
      </c>
      <c r="T533" s="241" t="s">
        <v>204</v>
      </c>
      <c r="U533" s="223">
        <v>0.14399999999999999</v>
      </c>
      <c r="V533" s="223">
        <f>ROUND(E533*U533,2)</f>
        <v>11.29</v>
      </c>
      <c r="W533" s="223"/>
      <c r="X533" s="223" t="s">
        <v>205</v>
      </c>
      <c r="Y533" s="223" t="s">
        <v>206</v>
      </c>
      <c r="Z533" s="212"/>
      <c r="AA533" s="212"/>
      <c r="AB533" s="212"/>
      <c r="AC533" s="212"/>
      <c r="AD533" s="212"/>
      <c r="AE533" s="212"/>
      <c r="AF533" s="212"/>
      <c r="AG533" s="212" t="s">
        <v>207</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0" t="s">
        <v>721</v>
      </c>
      <c r="D534" s="242"/>
      <c r="E534" s="242"/>
      <c r="F534" s="242"/>
      <c r="G534" s="242"/>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209</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51" t="s">
        <v>722</v>
      </c>
      <c r="D535" s="225"/>
      <c r="E535" s="226">
        <v>78.400000000000006</v>
      </c>
      <c r="F535" s="223"/>
      <c r="G535" s="223"/>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211</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2" x14ac:dyDescent="0.2">
      <c r="A536" s="219"/>
      <c r="B536" s="220"/>
      <c r="C536" s="252"/>
      <c r="D536" s="244"/>
      <c r="E536" s="244"/>
      <c r="F536" s="244"/>
      <c r="G536" s="244"/>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215</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ht="22.5" outlineLevel="1" x14ac:dyDescent="0.2">
      <c r="A537" s="235">
        <v>110</v>
      </c>
      <c r="B537" s="236" t="s">
        <v>723</v>
      </c>
      <c r="C537" s="249" t="s">
        <v>724</v>
      </c>
      <c r="D537" s="237" t="s">
        <v>267</v>
      </c>
      <c r="E537" s="238">
        <v>78.400000000000006</v>
      </c>
      <c r="F537" s="239"/>
      <c r="G537" s="240">
        <f>ROUND(E537*F537,2)</f>
        <v>0</v>
      </c>
      <c r="H537" s="239"/>
      <c r="I537" s="240">
        <f>ROUND(E537*H537,2)</f>
        <v>0</v>
      </c>
      <c r="J537" s="239"/>
      <c r="K537" s="240">
        <f>ROUND(E537*J537,2)</f>
        <v>0</v>
      </c>
      <c r="L537" s="240">
        <v>21</v>
      </c>
      <c r="M537" s="240">
        <f>G537*(1+L537/100)</f>
        <v>0</v>
      </c>
      <c r="N537" s="238">
        <v>9.7000000000000005E-4</v>
      </c>
      <c r="O537" s="238">
        <f>ROUND(E537*N537,2)</f>
        <v>0.08</v>
      </c>
      <c r="P537" s="238">
        <v>0</v>
      </c>
      <c r="Q537" s="238">
        <f>ROUND(E537*P537,2)</f>
        <v>0</v>
      </c>
      <c r="R537" s="240" t="s">
        <v>720</v>
      </c>
      <c r="S537" s="240" t="s">
        <v>204</v>
      </c>
      <c r="T537" s="241" t="s">
        <v>204</v>
      </c>
      <c r="U537" s="223">
        <v>6.0000000000000001E-3</v>
      </c>
      <c r="V537" s="223">
        <f>ROUND(E537*U537,2)</f>
        <v>0.47</v>
      </c>
      <c r="W537" s="223"/>
      <c r="X537" s="223" t="s">
        <v>205</v>
      </c>
      <c r="Y537" s="223" t="s">
        <v>206</v>
      </c>
      <c r="Z537" s="212"/>
      <c r="AA537" s="212"/>
      <c r="AB537" s="212"/>
      <c r="AC537" s="212"/>
      <c r="AD537" s="212"/>
      <c r="AE537" s="212"/>
      <c r="AF537" s="212"/>
      <c r="AG537" s="212" t="s">
        <v>207</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0" t="s">
        <v>721</v>
      </c>
      <c r="D538" s="242"/>
      <c r="E538" s="242"/>
      <c r="F538" s="242"/>
      <c r="G538" s="242"/>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209</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51" t="s">
        <v>725</v>
      </c>
      <c r="D539" s="225"/>
      <c r="E539" s="226">
        <v>78.400000000000006</v>
      </c>
      <c r="F539" s="223"/>
      <c r="G539" s="223"/>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211</v>
      </c>
      <c r="AH539" s="212">
        <v>5</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2" x14ac:dyDescent="0.2">
      <c r="A540" s="219"/>
      <c r="B540" s="220"/>
      <c r="C540" s="252"/>
      <c r="D540" s="244"/>
      <c r="E540" s="244"/>
      <c r="F540" s="244"/>
      <c r="G540" s="244"/>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215</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35">
        <v>111</v>
      </c>
      <c r="B541" s="236" t="s">
        <v>726</v>
      </c>
      <c r="C541" s="249" t="s">
        <v>727</v>
      </c>
      <c r="D541" s="237" t="s">
        <v>267</v>
      </c>
      <c r="E541" s="238">
        <v>78.400000000000006</v>
      </c>
      <c r="F541" s="239"/>
      <c r="G541" s="240">
        <f>ROUND(E541*F541,2)</f>
        <v>0</v>
      </c>
      <c r="H541" s="239"/>
      <c r="I541" s="240">
        <f>ROUND(E541*H541,2)</f>
        <v>0</v>
      </c>
      <c r="J541" s="239"/>
      <c r="K541" s="240">
        <f>ROUND(E541*J541,2)</f>
        <v>0</v>
      </c>
      <c r="L541" s="240">
        <v>21</v>
      </c>
      <c r="M541" s="240">
        <f>G541*(1+L541/100)</f>
        <v>0</v>
      </c>
      <c r="N541" s="238">
        <v>0</v>
      </c>
      <c r="O541" s="238">
        <f>ROUND(E541*N541,2)</f>
        <v>0</v>
      </c>
      <c r="P541" s="238">
        <v>0</v>
      </c>
      <c r="Q541" s="238">
        <f>ROUND(E541*P541,2)</f>
        <v>0</v>
      </c>
      <c r="R541" s="240" t="s">
        <v>720</v>
      </c>
      <c r="S541" s="240" t="s">
        <v>204</v>
      </c>
      <c r="T541" s="241" t="s">
        <v>204</v>
      </c>
      <c r="U541" s="223">
        <v>0.126</v>
      </c>
      <c r="V541" s="223">
        <f>ROUND(E541*U541,2)</f>
        <v>9.8800000000000008</v>
      </c>
      <c r="W541" s="223"/>
      <c r="X541" s="223" t="s">
        <v>205</v>
      </c>
      <c r="Y541" s="223" t="s">
        <v>206</v>
      </c>
      <c r="Z541" s="212"/>
      <c r="AA541" s="212"/>
      <c r="AB541" s="212"/>
      <c r="AC541" s="212"/>
      <c r="AD541" s="212"/>
      <c r="AE541" s="212"/>
      <c r="AF541" s="212"/>
      <c r="AG541" s="212" t="s">
        <v>207</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2" x14ac:dyDescent="0.2">
      <c r="A542" s="219"/>
      <c r="B542" s="220"/>
      <c r="C542" s="251" t="s">
        <v>728</v>
      </c>
      <c r="D542" s="225"/>
      <c r="E542" s="226">
        <v>78.400000000000006</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211</v>
      </c>
      <c r="AH542" s="212">
        <v>5</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52"/>
      <c r="D543" s="244"/>
      <c r="E543" s="244"/>
      <c r="F543" s="244"/>
      <c r="G543" s="244"/>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215</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35">
        <v>112</v>
      </c>
      <c r="B544" s="236" t="s">
        <v>729</v>
      </c>
      <c r="C544" s="249" t="s">
        <v>730</v>
      </c>
      <c r="D544" s="237" t="s">
        <v>267</v>
      </c>
      <c r="E544" s="238">
        <v>161.18</v>
      </c>
      <c r="F544" s="239"/>
      <c r="G544" s="240">
        <f>ROUND(E544*F544,2)</f>
        <v>0</v>
      </c>
      <c r="H544" s="239"/>
      <c r="I544" s="240">
        <f>ROUND(E544*H544,2)</f>
        <v>0</v>
      </c>
      <c r="J544" s="239"/>
      <c r="K544" s="240">
        <f>ROUND(E544*J544,2)</f>
        <v>0</v>
      </c>
      <c r="L544" s="240">
        <v>21</v>
      </c>
      <c r="M544" s="240">
        <f>G544*(1+L544/100)</f>
        <v>0</v>
      </c>
      <c r="N544" s="238">
        <v>5.9199999999999999E-3</v>
      </c>
      <c r="O544" s="238">
        <f>ROUND(E544*N544,2)</f>
        <v>0.95</v>
      </c>
      <c r="P544" s="238">
        <v>0</v>
      </c>
      <c r="Q544" s="238">
        <f>ROUND(E544*P544,2)</f>
        <v>0</v>
      </c>
      <c r="R544" s="240" t="s">
        <v>720</v>
      </c>
      <c r="S544" s="240" t="s">
        <v>204</v>
      </c>
      <c r="T544" s="241" t="s">
        <v>204</v>
      </c>
      <c r="U544" s="223">
        <v>0.26</v>
      </c>
      <c r="V544" s="223">
        <f>ROUND(E544*U544,2)</f>
        <v>41.91</v>
      </c>
      <c r="W544" s="223"/>
      <c r="X544" s="223" t="s">
        <v>205</v>
      </c>
      <c r="Y544" s="223" t="s">
        <v>206</v>
      </c>
      <c r="Z544" s="212"/>
      <c r="AA544" s="212"/>
      <c r="AB544" s="212"/>
      <c r="AC544" s="212"/>
      <c r="AD544" s="212"/>
      <c r="AE544" s="212"/>
      <c r="AF544" s="212"/>
      <c r="AG544" s="212" t="s">
        <v>207</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51" t="s">
        <v>731</v>
      </c>
      <c r="D545" s="225"/>
      <c r="E545" s="226">
        <v>54</v>
      </c>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211</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1" t="s">
        <v>732</v>
      </c>
      <c r="D546" s="225"/>
      <c r="E546" s="226">
        <v>107.18</v>
      </c>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211</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52"/>
      <c r="D547" s="244"/>
      <c r="E547" s="244"/>
      <c r="F547" s="244"/>
      <c r="G547" s="244"/>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215</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5">
        <v>113</v>
      </c>
      <c r="B548" s="236" t="s">
        <v>733</v>
      </c>
      <c r="C548" s="249" t="s">
        <v>734</v>
      </c>
      <c r="D548" s="237" t="s">
        <v>267</v>
      </c>
      <c r="E548" s="238">
        <v>84.75</v>
      </c>
      <c r="F548" s="239"/>
      <c r="G548" s="240">
        <f>ROUND(E548*F548,2)</f>
        <v>0</v>
      </c>
      <c r="H548" s="239"/>
      <c r="I548" s="240">
        <f>ROUND(E548*H548,2)</f>
        <v>0</v>
      </c>
      <c r="J548" s="239"/>
      <c r="K548" s="240">
        <f>ROUND(E548*J548,2)</f>
        <v>0</v>
      </c>
      <c r="L548" s="240">
        <v>21</v>
      </c>
      <c r="M548" s="240">
        <f>G548*(1+L548/100)</f>
        <v>0</v>
      </c>
      <c r="N548" s="238">
        <v>6.3499999999999997E-3</v>
      </c>
      <c r="O548" s="238">
        <f>ROUND(E548*N548,2)</f>
        <v>0.54</v>
      </c>
      <c r="P548" s="238">
        <v>0</v>
      </c>
      <c r="Q548" s="238">
        <f>ROUND(E548*P548,2)</f>
        <v>0</v>
      </c>
      <c r="R548" s="240" t="s">
        <v>720</v>
      </c>
      <c r="S548" s="240" t="s">
        <v>204</v>
      </c>
      <c r="T548" s="241" t="s">
        <v>204</v>
      </c>
      <c r="U548" s="223">
        <v>0.26</v>
      </c>
      <c r="V548" s="223">
        <f>ROUND(E548*U548,2)</f>
        <v>22.04</v>
      </c>
      <c r="W548" s="223"/>
      <c r="X548" s="223" t="s">
        <v>205</v>
      </c>
      <c r="Y548" s="223" t="s">
        <v>206</v>
      </c>
      <c r="Z548" s="212"/>
      <c r="AA548" s="212"/>
      <c r="AB548" s="212"/>
      <c r="AC548" s="212"/>
      <c r="AD548" s="212"/>
      <c r="AE548" s="212"/>
      <c r="AF548" s="212"/>
      <c r="AG548" s="212" t="s">
        <v>207</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51" t="s">
        <v>735</v>
      </c>
      <c r="D549" s="225"/>
      <c r="E549" s="226">
        <v>84.75</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211</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2" x14ac:dyDescent="0.2">
      <c r="A550" s="219"/>
      <c r="B550" s="220"/>
      <c r="C550" s="252"/>
      <c r="D550" s="244"/>
      <c r="E550" s="244"/>
      <c r="F550" s="244"/>
      <c r="G550" s="244"/>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215</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x14ac:dyDescent="0.2">
      <c r="A551" s="228" t="s">
        <v>198</v>
      </c>
      <c r="B551" s="229" t="s">
        <v>104</v>
      </c>
      <c r="C551" s="248" t="s">
        <v>105</v>
      </c>
      <c r="D551" s="230"/>
      <c r="E551" s="231"/>
      <c r="F551" s="232"/>
      <c r="G551" s="232">
        <f>SUMIF(AG552:AG560,"&lt;&gt;NOR",G552:G560)</f>
        <v>0</v>
      </c>
      <c r="H551" s="232"/>
      <c r="I551" s="232">
        <f>SUM(I552:I560)</f>
        <v>0</v>
      </c>
      <c r="J551" s="232"/>
      <c r="K551" s="232">
        <f>SUM(K552:K560)</f>
        <v>0</v>
      </c>
      <c r="L551" s="232"/>
      <c r="M551" s="232">
        <f>SUM(M552:M560)</f>
        <v>0</v>
      </c>
      <c r="N551" s="231"/>
      <c r="O551" s="231">
        <f>SUM(O552:O560)</f>
        <v>0.01</v>
      </c>
      <c r="P551" s="231"/>
      <c r="Q551" s="231">
        <f>SUM(Q552:Q560)</f>
        <v>0</v>
      </c>
      <c r="R551" s="232"/>
      <c r="S551" s="232"/>
      <c r="T551" s="233"/>
      <c r="U551" s="227"/>
      <c r="V551" s="227">
        <f>SUM(V552:V560)</f>
        <v>129.63999999999999</v>
      </c>
      <c r="W551" s="227"/>
      <c r="X551" s="227"/>
      <c r="Y551" s="227"/>
      <c r="AG551" t="s">
        <v>199</v>
      </c>
    </row>
    <row r="552" spans="1:60" ht="56.25" outlineLevel="1" x14ac:dyDescent="0.2">
      <c r="A552" s="235">
        <v>114</v>
      </c>
      <c r="B552" s="236" t="s">
        <v>736</v>
      </c>
      <c r="C552" s="249" t="s">
        <v>737</v>
      </c>
      <c r="D552" s="237" t="s">
        <v>267</v>
      </c>
      <c r="E552" s="238">
        <v>161.18</v>
      </c>
      <c r="F552" s="239"/>
      <c r="G552" s="240">
        <f>ROUND(E552*F552,2)</f>
        <v>0</v>
      </c>
      <c r="H552" s="239"/>
      <c r="I552" s="240">
        <f>ROUND(E552*H552,2)</f>
        <v>0</v>
      </c>
      <c r="J552" s="239"/>
      <c r="K552" s="240">
        <f>ROUND(E552*J552,2)</f>
        <v>0</v>
      </c>
      <c r="L552" s="240">
        <v>21</v>
      </c>
      <c r="M552" s="240">
        <f>G552*(1+L552/100)</f>
        <v>0</v>
      </c>
      <c r="N552" s="238">
        <v>4.0000000000000003E-5</v>
      </c>
      <c r="O552" s="238">
        <f>ROUND(E552*N552,2)</f>
        <v>0.01</v>
      </c>
      <c r="P552" s="238">
        <v>0</v>
      </c>
      <c r="Q552" s="238">
        <f>ROUND(E552*P552,2)</f>
        <v>0</v>
      </c>
      <c r="R552" s="240" t="s">
        <v>302</v>
      </c>
      <c r="S552" s="240" t="s">
        <v>204</v>
      </c>
      <c r="T552" s="241" t="s">
        <v>204</v>
      </c>
      <c r="U552" s="223">
        <v>0.308</v>
      </c>
      <c r="V552" s="223">
        <f>ROUND(E552*U552,2)</f>
        <v>49.64</v>
      </c>
      <c r="W552" s="223"/>
      <c r="X552" s="223" t="s">
        <v>205</v>
      </c>
      <c r="Y552" s="223" t="s">
        <v>206</v>
      </c>
      <c r="Z552" s="212"/>
      <c r="AA552" s="212"/>
      <c r="AB552" s="212"/>
      <c r="AC552" s="212"/>
      <c r="AD552" s="212"/>
      <c r="AE552" s="212"/>
      <c r="AF552" s="212"/>
      <c r="AG552" s="212" t="s">
        <v>207</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51" t="s">
        <v>731</v>
      </c>
      <c r="D553" s="225"/>
      <c r="E553" s="226">
        <v>54</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211</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51" t="s">
        <v>732</v>
      </c>
      <c r="D554" s="225"/>
      <c r="E554" s="226">
        <v>107.18</v>
      </c>
      <c r="F554" s="223"/>
      <c r="G554" s="223"/>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211</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2"/>
      <c r="D555" s="244"/>
      <c r="E555" s="244"/>
      <c r="F555" s="244"/>
      <c r="G555" s="244"/>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215</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35">
        <v>115</v>
      </c>
      <c r="B556" s="236" t="s">
        <v>738</v>
      </c>
      <c r="C556" s="249" t="s">
        <v>739</v>
      </c>
      <c r="D556" s="237" t="s">
        <v>740</v>
      </c>
      <c r="E556" s="238">
        <v>80</v>
      </c>
      <c r="F556" s="239"/>
      <c r="G556" s="240">
        <f>ROUND(E556*F556,2)</f>
        <v>0</v>
      </c>
      <c r="H556" s="239"/>
      <c r="I556" s="240">
        <f>ROUND(E556*H556,2)</f>
        <v>0</v>
      </c>
      <c r="J556" s="239"/>
      <c r="K556" s="240">
        <f>ROUND(E556*J556,2)</f>
        <v>0</v>
      </c>
      <c r="L556" s="240">
        <v>21</v>
      </c>
      <c r="M556" s="240">
        <f>G556*(1+L556/100)</f>
        <v>0</v>
      </c>
      <c r="N556" s="238">
        <v>0</v>
      </c>
      <c r="O556" s="238">
        <f>ROUND(E556*N556,2)</f>
        <v>0</v>
      </c>
      <c r="P556" s="238">
        <v>0</v>
      </c>
      <c r="Q556" s="238">
        <f>ROUND(E556*P556,2)</f>
        <v>0</v>
      </c>
      <c r="R556" s="240" t="s">
        <v>741</v>
      </c>
      <c r="S556" s="240" t="s">
        <v>204</v>
      </c>
      <c r="T556" s="241" t="s">
        <v>204</v>
      </c>
      <c r="U556" s="223">
        <v>1</v>
      </c>
      <c r="V556" s="223">
        <f>ROUND(E556*U556,2)</f>
        <v>80</v>
      </c>
      <c r="W556" s="223"/>
      <c r="X556" s="223" t="s">
        <v>742</v>
      </c>
      <c r="Y556" s="223" t="s">
        <v>206</v>
      </c>
      <c r="Z556" s="212"/>
      <c r="AA556" s="212"/>
      <c r="AB556" s="212"/>
      <c r="AC556" s="212"/>
      <c r="AD556" s="212"/>
      <c r="AE556" s="212"/>
      <c r="AF556" s="212"/>
      <c r="AG556" s="212" t="s">
        <v>743</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51" t="s">
        <v>744</v>
      </c>
      <c r="D557" s="225"/>
      <c r="E557" s="226">
        <v>15</v>
      </c>
      <c r="F557" s="223"/>
      <c r="G557" s="223"/>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211</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1" t="s">
        <v>745</v>
      </c>
      <c r="D558" s="225"/>
      <c r="E558" s="226">
        <v>25</v>
      </c>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211</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1" t="s">
        <v>746</v>
      </c>
      <c r="D559" s="225"/>
      <c r="E559" s="226">
        <v>40</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211</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52"/>
      <c r="D560" s="244"/>
      <c r="E560" s="244"/>
      <c r="F560" s="244"/>
      <c r="G560" s="244"/>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215</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x14ac:dyDescent="0.2">
      <c r="A561" s="228" t="s">
        <v>198</v>
      </c>
      <c r="B561" s="229" t="s">
        <v>106</v>
      </c>
      <c r="C561" s="248" t="s">
        <v>107</v>
      </c>
      <c r="D561" s="230"/>
      <c r="E561" s="231"/>
      <c r="F561" s="232"/>
      <c r="G561" s="232">
        <f>SUMIF(AG562:AG565,"&lt;&gt;NOR",G562:G565)</f>
        <v>0</v>
      </c>
      <c r="H561" s="232"/>
      <c r="I561" s="232">
        <f>SUM(I562:I565)</f>
        <v>0</v>
      </c>
      <c r="J561" s="232"/>
      <c r="K561" s="232">
        <f>SUM(K562:K565)</f>
        <v>0</v>
      </c>
      <c r="L561" s="232"/>
      <c r="M561" s="232">
        <f>SUM(M562:M565)</f>
        <v>0</v>
      </c>
      <c r="N561" s="231"/>
      <c r="O561" s="231">
        <f>SUM(O562:O565)</f>
        <v>0.3</v>
      </c>
      <c r="P561" s="231"/>
      <c r="Q561" s="231">
        <f>SUM(Q562:Q565)</f>
        <v>0</v>
      </c>
      <c r="R561" s="232"/>
      <c r="S561" s="232"/>
      <c r="T561" s="233"/>
      <c r="U561" s="227"/>
      <c r="V561" s="227">
        <f>SUM(V562:V565)</f>
        <v>33.46</v>
      </c>
      <c r="W561" s="227"/>
      <c r="X561" s="227"/>
      <c r="Y561" s="227"/>
      <c r="AG561" t="s">
        <v>199</v>
      </c>
    </row>
    <row r="562" spans="1:60" ht="33.75" outlineLevel="1" x14ac:dyDescent="0.2">
      <c r="A562" s="235">
        <v>116</v>
      </c>
      <c r="B562" s="236" t="s">
        <v>747</v>
      </c>
      <c r="C562" s="249" t="s">
        <v>748</v>
      </c>
      <c r="D562" s="237" t="s">
        <v>384</v>
      </c>
      <c r="E562" s="238">
        <v>15.65</v>
      </c>
      <c r="F562" s="239"/>
      <c r="G562" s="240">
        <f>ROUND(E562*F562,2)</f>
        <v>0</v>
      </c>
      <c r="H562" s="239"/>
      <c r="I562" s="240">
        <f>ROUND(E562*H562,2)</f>
        <v>0</v>
      </c>
      <c r="J562" s="239"/>
      <c r="K562" s="240">
        <f>ROUND(E562*J562,2)</f>
        <v>0</v>
      </c>
      <c r="L562" s="240">
        <v>21</v>
      </c>
      <c r="M562" s="240">
        <f>G562*(1+L562/100)</f>
        <v>0</v>
      </c>
      <c r="N562" s="238">
        <v>1.941E-2</v>
      </c>
      <c r="O562" s="238">
        <f>ROUND(E562*N562,2)</f>
        <v>0.3</v>
      </c>
      <c r="P562" s="238">
        <v>0</v>
      </c>
      <c r="Q562" s="238">
        <f>ROUND(E562*P562,2)</f>
        <v>0</v>
      </c>
      <c r="R562" s="240" t="s">
        <v>302</v>
      </c>
      <c r="S562" s="240" t="s">
        <v>204</v>
      </c>
      <c r="T562" s="241" t="s">
        <v>204</v>
      </c>
      <c r="U562" s="223">
        <v>2.1379999999999999</v>
      </c>
      <c r="V562" s="223">
        <f>ROUND(E562*U562,2)</f>
        <v>33.46</v>
      </c>
      <c r="W562" s="223"/>
      <c r="X562" s="223" t="s">
        <v>205</v>
      </c>
      <c r="Y562" s="223" t="s">
        <v>206</v>
      </c>
      <c r="Z562" s="212"/>
      <c r="AA562" s="212"/>
      <c r="AB562" s="212"/>
      <c r="AC562" s="212"/>
      <c r="AD562" s="212"/>
      <c r="AE562" s="212"/>
      <c r="AF562" s="212"/>
      <c r="AG562" s="212" t="s">
        <v>207</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2" x14ac:dyDescent="0.2">
      <c r="A563" s="219"/>
      <c r="B563" s="220"/>
      <c r="C563" s="251" t="s">
        <v>749</v>
      </c>
      <c r="D563" s="225"/>
      <c r="E563" s="226">
        <v>6</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211</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1" t="s">
        <v>750</v>
      </c>
      <c r="D564" s="225"/>
      <c r="E564" s="226">
        <v>9.65</v>
      </c>
      <c r="F564" s="223"/>
      <c r="G564" s="223"/>
      <c r="H564" s="223"/>
      <c r="I564" s="223"/>
      <c r="J564" s="223"/>
      <c r="K564" s="223"/>
      <c r="L564" s="223"/>
      <c r="M564" s="223"/>
      <c r="N564" s="222"/>
      <c r="O564" s="222"/>
      <c r="P564" s="222"/>
      <c r="Q564" s="222"/>
      <c r="R564" s="223"/>
      <c r="S564" s="223"/>
      <c r="T564" s="223"/>
      <c r="U564" s="223"/>
      <c r="V564" s="223"/>
      <c r="W564" s="223"/>
      <c r="X564" s="223"/>
      <c r="Y564" s="223"/>
      <c r="Z564" s="212"/>
      <c r="AA564" s="212"/>
      <c r="AB564" s="212"/>
      <c r="AC564" s="212"/>
      <c r="AD564" s="212"/>
      <c r="AE564" s="212"/>
      <c r="AF564" s="212"/>
      <c r="AG564" s="212" t="s">
        <v>211</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52"/>
      <c r="D565" s="244"/>
      <c r="E565" s="244"/>
      <c r="F565" s="244"/>
      <c r="G565" s="244"/>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215</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x14ac:dyDescent="0.2">
      <c r="A566" s="228" t="s">
        <v>198</v>
      </c>
      <c r="B566" s="229" t="s">
        <v>108</v>
      </c>
      <c r="C566" s="248" t="s">
        <v>109</v>
      </c>
      <c r="D566" s="230"/>
      <c r="E566" s="231"/>
      <c r="F566" s="232"/>
      <c r="G566" s="232">
        <f>SUMIF(AG567:AG665,"&lt;&gt;NOR",G567:G665)</f>
        <v>0</v>
      </c>
      <c r="H566" s="232"/>
      <c r="I566" s="232">
        <f>SUM(I567:I665)</f>
        <v>0</v>
      </c>
      <c r="J566" s="232"/>
      <c r="K566" s="232">
        <f>SUM(K567:K665)</f>
        <v>0</v>
      </c>
      <c r="L566" s="232"/>
      <c r="M566" s="232">
        <f>SUM(M567:M665)</f>
        <v>0</v>
      </c>
      <c r="N566" s="231"/>
      <c r="O566" s="231">
        <f>SUM(O567:O665)</f>
        <v>0.18000000000000002</v>
      </c>
      <c r="P566" s="231"/>
      <c r="Q566" s="231">
        <f>SUM(Q567:Q665)</f>
        <v>112.14999999999999</v>
      </c>
      <c r="R566" s="232"/>
      <c r="S566" s="232"/>
      <c r="T566" s="233"/>
      <c r="U566" s="227"/>
      <c r="V566" s="227">
        <f>SUM(V567:V665)</f>
        <v>439.13</v>
      </c>
      <c r="W566" s="227"/>
      <c r="X566" s="227"/>
      <c r="Y566" s="227"/>
      <c r="AG566" t="s">
        <v>199</v>
      </c>
    </row>
    <row r="567" spans="1:60" outlineLevel="1" x14ac:dyDescent="0.2">
      <c r="A567" s="235">
        <v>117</v>
      </c>
      <c r="B567" s="236" t="s">
        <v>751</v>
      </c>
      <c r="C567" s="249" t="s">
        <v>752</v>
      </c>
      <c r="D567" s="237" t="s">
        <v>202</v>
      </c>
      <c r="E567" s="238">
        <v>1.1025</v>
      </c>
      <c r="F567" s="239"/>
      <c r="G567" s="240">
        <f>ROUND(E567*F567,2)</f>
        <v>0</v>
      </c>
      <c r="H567" s="239"/>
      <c r="I567" s="240">
        <f>ROUND(E567*H567,2)</f>
        <v>0</v>
      </c>
      <c r="J567" s="239"/>
      <c r="K567" s="240">
        <f>ROUND(E567*J567,2)</f>
        <v>0</v>
      </c>
      <c r="L567" s="240">
        <v>21</v>
      </c>
      <c r="M567" s="240">
        <f>G567*(1+L567/100)</f>
        <v>0</v>
      </c>
      <c r="N567" s="238">
        <v>0</v>
      </c>
      <c r="O567" s="238">
        <f>ROUND(E567*N567,2)</f>
        <v>0</v>
      </c>
      <c r="P567" s="238">
        <v>2</v>
      </c>
      <c r="Q567" s="238">
        <f>ROUND(E567*P567,2)</f>
        <v>2.21</v>
      </c>
      <c r="R567" s="240" t="s">
        <v>753</v>
      </c>
      <c r="S567" s="240" t="s">
        <v>204</v>
      </c>
      <c r="T567" s="241" t="s">
        <v>204</v>
      </c>
      <c r="U567" s="223">
        <v>6.4359999999999999</v>
      </c>
      <c r="V567" s="223">
        <f>ROUND(E567*U567,2)</f>
        <v>7.1</v>
      </c>
      <c r="W567" s="223"/>
      <c r="X567" s="223" t="s">
        <v>205</v>
      </c>
      <c r="Y567" s="223" t="s">
        <v>206</v>
      </c>
      <c r="Z567" s="212"/>
      <c r="AA567" s="212"/>
      <c r="AB567" s="212"/>
      <c r="AC567" s="212"/>
      <c r="AD567" s="212"/>
      <c r="AE567" s="212"/>
      <c r="AF567" s="212"/>
      <c r="AG567" s="212" t="s">
        <v>207</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50" t="s">
        <v>754</v>
      </c>
      <c r="D568" s="242"/>
      <c r="E568" s="242"/>
      <c r="F568" s="242"/>
      <c r="G568" s="242"/>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209</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2" x14ac:dyDescent="0.2">
      <c r="A569" s="219"/>
      <c r="B569" s="220"/>
      <c r="C569" s="251" t="s">
        <v>755</v>
      </c>
      <c r="D569" s="225"/>
      <c r="E569" s="226">
        <v>1.1025</v>
      </c>
      <c r="F569" s="223"/>
      <c r="G569" s="223"/>
      <c r="H569" s="223"/>
      <c r="I569" s="223"/>
      <c r="J569" s="223"/>
      <c r="K569" s="223"/>
      <c r="L569" s="223"/>
      <c r="M569" s="223"/>
      <c r="N569" s="222"/>
      <c r="O569" s="222"/>
      <c r="P569" s="222"/>
      <c r="Q569" s="222"/>
      <c r="R569" s="223"/>
      <c r="S569" s="223"/>
      <c r="T569" s="223"/>
      <c r="U569" s="223"/>
      <c r="V569" s="223"/>
      <c r="W569" s="223"/>
      <c r="X569" s="223"/>
      <c r="Y569" s="223"/>
      <c r="Z569" s="212"/>
      <c r="AA569" s="212"/>
      <c r="AB569" s="212"/>
      <c r="AC569" s="212"/>
      <c r="AD569" s="212"/>
      <c r="AE569" s="212"/>
      <c r="AF569" s="212"/>
      <c r="AG569" s="212" t="s">
        <v>211</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52"/>
      <c r="D570" s="244"/>
      <c r="E570" s="244"/>
      <c r="F570" s="244"/>
      <c r="G570" s="244"/>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215</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35">
        <v>118</v>
      </c>
      <c r="B571" s="236" t="s">
        <v>756</v>
      </c>
      <c r="C571" s="249" t="s">
        <v>757</v>
      </c>
      <c r="D571" s="237" t="s">
        <v>267</v>
      </c>
      <c r="E571" s="238">
        <v>1.2</v>
      </c>
      <c r="F571" s="239"/>
      <c r="G571" s="240">
        <f>ROUND(E571*F571,2)</f>
        <v>0</v>
      </c>
      <c r="H571" s="239"/>
      <c r="I571" s="240">
        <f>ROUND(E571*H571,2)</f>
        <v>0</v>
      </c>
      <c r="J571" s="239"/>
      <c r="K571" s="240">
        <f>ROUND(E571*J571,2)</f>
        <v>0</v>
      </c>
      <c r="L571" s="240">
        <v>21</v>
      </c>
      <c r="M571" s="240">
        <f>G571*(1+L571/100)</f>
        <v>0</v>
      </c>
      <c r="N571" s="238">
        <v>6.7000000000000002E-4</v>
      </c>
      <c r="O571" s="238">
        <f>ROUND(E571*N571,2)</f>
        <v>0</v>
      </c>
      <c r="P571" s="238">
        <v>0.31900000000000001</v>
      </c>
      <c r="Q571" s="238">
        <f>ROUND(E571*P571,2)</f>
        <v>0.38</v>
      </c>
      <c r="R571" s="240" t="s">
        <v>753</v>
      </c>
      <c r="S571" s="240" t="s">
        <v>204</v>
      </c>
      <c r="T571" s="241" t="s">
        <v>204</v>
      </c>
      <c r="U571" s="223">
        <v>0.317</v>
      </c>
      <c r="V571" s="223">
        <f>ROUND(E571*U571,2)</f>
        <v>0.38</v>
      </c>
      <c r="W571" s="223"/>
      <c r="X571" s="223" t="s">
        <v>205</v>
      </c>
      <c r="Y571" s="223" t="s">
        <v>206</v>
      </c>
      <c r="Z571" s="212"/>
      <c r="AA571" s="212"/>
      <c r="AB571" s="212"/>
      <c r="AC571" s="212"/>
      <c r="AD571" s="212"/>
      <c r="AE571" s="212"/>
      <c r="AF571" s="212"/>
      <c r="AG571" s="212" t="s">
        <v>207</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ht="22.5" outlineLevel="2" x14ac:dyDescent="0.2">
      <c r="A572" s="219"/>
      <c r="B572" s="220"/>
      <c r="C572" s="250" t="s">
        <v>758</v>
      </c>
      <c r="D572" s="242"/>
      <c r="E572" s="242"/>
      <c r="F572" s="242"/>
      <c r="G572" s="242"/>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209</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45" t="str">
        <f>C572</f>
        <v>nebo vybourání otvorů průřezové plochy přes 4 m2 v příčkách, včetně pomocného lešení o výšce podlahy do 1900 mm a pro zatížení do 1,5 kPa  (150 kg/m2),</v>
      </c>
      <c r="BB572" s="212"/>
      <c r="BC572" s="212"/>
      <c r="BD572" s="212"/>
      <c r="BE572" s="212"/>
      <c r="BF572" s="212"/>
      <c r="BG572" s="212"/>
      <c r="BH572" s="212"/>
    </row>
    <row r="573" spans="1:60" outlineLevel="2" x14ac:dyDescent="0.2">
      <c r="A573" s="219"/>
      <c r="B573" s="220"/>
      <c r="C573" s="251" t="s">
        <v>759</v>
      </c>
      <c r="D573" s="225"/>
      <c r="E573" s="226">
        <v>1.2</v>
      </c>
      <c r="F573" s="223"/>
      <c r="G573" s="223"/>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211</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52"/>
      <c r="D574" s="244"/>
      <c r="E574" s="244"/>
      <c r="F574" s="244"/>
      <c r="G574" s="244"/>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215</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ht="22.5" outlineLevel="1" x14ac:dyDescent="0.2">
      <c r="A575" s="235">
        <v>119</v>
      </c>
      <c r="B575" s="236" t="s">
        <v>760</v>
      </c>
      <c r="C575" s="249" t="s">
        <v>761</v>
      </c>
      <c r="D575" s="237" t="s">
        <v>202</v>
      </c>
      <c r="E575" s="238">
        <v>24.75</v>
      </c>
      <c r="F575" s="239"/>
      <c r="G575" s="240">
        <f>ROUND(E575*F575,2)</f>
        <v>0</v>
      </c>
      <c r="H575" s="239"/>
      <c r="I575" s="240">
        <f>ROUND(E575*H575,2)</f>
        <v>0</v>
      </c>
      <c r="J575" s="239"/>
      <c r="K575" s="240">
        <f>ROUND(E575*J575,2)</f>
        <v>0</v>
      </c>
      <c r="L575" s="240">
        <v>21</v>
      </c>
      <c r="M575" s="240">
        <f>G575*(1+L575/100)</f>
        <v>0</v>
      </c>
      <c r="N575" s="238">
        <v>0</v>
      </c>
      <c r="O575" s="238">
        <f>ROUND(E575*N575,2)</f>
        <v>0</v>
      </c>
      <c r="P575" s="238">
        <v>1.5940000000000001</v>
      </c>
      <c r="Q575" s="238">
        <f>ROUND(E575*P575,2)</f>
        <v>39.450000000000003</v>
      </c>
      <c r="R575" s="240" t="s">
        <v>753</v>
      </c>
      <c r="S575" s="240" t="s">
        <v>204</v>
      </c>
      <c r="T575" s="241" t="s">
        <v>204</v>
      </c>
      <c r="U575" s="223">
        <v>2.42</v>
      </c>
      <c r="V575" s="223">
        <f>ROUND(E575*U575,2)</f>
        <v>59.9</v>
      </c>
      <c r="W575" s="223"/>
      <c r="X575" s="223" t="s">
        <v>205</v>
      </c>
      <c r="Y575" s="223" t="s">
        <v>206</v>
      </c>
      <c r="Z575" s="212"/>
      <c r="AA575" s="212"/>
      <c r="AB575" s="212"/>
      <c r="AC575" s="212"/>
      <c r="AD575" s="212"/>
      <c r="AE575" s="212"/>
      <c r="AF575" s="212"/>
      <c r="AG575" s="212" t="s">
        <v>207</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22.5" outlineLevel="2" x14ac:dyDescent="0.2">
      <c r="A576" s="219"/>
      <c r="B576" s="220"/>
      <c r="C576" s="250" t="s">
        <v>762</v>
      </c>
      <c r="D576" s="242"/>
      <c r="E576" s="242"/>
      <c r="F576" s="242"/>
      <c r="G576" s="242"/>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209</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45" t="str">
        <f>C576</f>
        <v>nebo vybourání otvorů průřezové plochy přes 4 m2 ve zdivu nadzákladovém, včetně pomocného lešení o výšce podlahy do 1900 mm a pro zatížení do 1,5 kPa  (150 kg/m2)</v>
      </c>
      <c r="BB576" s="212"/>
      <c r="BC576" s="212"/>
      <c r="BD576" s="212"/>
      <c r="BE576" s="212"/>
      <c r="BF576" s="212"/>
      <c r="BG576" s="212"/>
      <c r="BH576" s="212"/>
    </row>
    <row r="577" spans="1:60" outlineLevel="2" x14ac:dyDescent="0.2">
      <c r="A577" s="219"/>
      <c r="B577" s="220"/>
      <c r="C577" s="251" t="s">
        <v>763</v>
      </c>
      <c r="D577" s="225"/>
      <c r="E577" s="226">
        <v>24.75</v>
      </c>
      <c r="F577" s="223"/>
      <c r="G577" s="223"/>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211</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52"/>
      <c r="D578" s="244"/>
      <c r="E578" s="244"/>
      <c r="F578" s="244"/>
      <c r="G578" s="244"/>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215</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35">
        <v>120</v>
      </c>
      <c r="B579" s="236" t="s">
        <v>764</v>
      </c>
      <c r="C579" s="249" t="s">
        <v>765</v>
      </c>
      <c r="D579" s="237" t="s">
        <v>267</v>
      </c>
      <c r="E579" s="238">
        <v>9.7200000000000006</v>
      </c>
      <c r="F579" s="239"/>
      <c r="G579" s="240">
        <f>ROUND(E579*F579,2)</f>
        <v>0</v>
      </c>
      <c r="H579" s="239"/>
      <c r="I579" s="240">
        <f>ROUND(E579*H579,2)</f>
        <v>0</v>
      </c>
      <c r="J579" s="239"/>
      <c r="K579" s="240">
        <f>ROUND(E579*J579,2)</f>
        <v>0</v>
      </c>
      <c r="L579" s="240">
        <v>21</v>
      </c>
      <c r="M579" s="240">
        <f>G579*(1+L579/100)</f>
        <v>0</v>
      </c>
      <c r="N579" s="238">
        <v>6.7000000000000002E-4</v>
      </c>
      <c r="O579" s="238">
        <f>ROUND(E579*N579,2)</f>
        <v>0.01</v>
      </c>
      <c r="P579" s="238">
        <v>5.5E-2</v>
      </c>
      <c r="Q579" s="238">
        <f>ROUND(E579*P579,2)</f>
        <v>0.53</v>
      </c>
      <c r="R579" s="240" t="s">
        <v>753</v>
      </c>
      <c r="S579" s="240" t="s">
        <v>204</v>
      </c>
      <c r="T579" s="241" t="s">
        <v>204</v>
      </c>
      <c r="U579" s="223">
        <v>0.38100000000000001</v>
      </c>
      <c r="V579" s="223">
        <f>ROUND(E579*U579,2)</f>
        <v>3.7</v>
      </c>
      <c r="W579" s="223"/>
      <c r="X579" s="223" t="s">
        <v>205</v>
      </c>
      <c r="Y579" s="223" t="s">
        <v>206</v>
      </c>
      <c r="Z579" s="212"/>
      <c r="AA579" s="212"/>
      <c r="AB579" s="212"/>
      <c r="AC579" s="212"/>
      <c r="AD579" s="212"/>
      <c r="AE579" s="212"/>
      <c r="AF579" s="212"/>
      <c r="AG579" s="212" t="s">
        <v>207</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ht="22.5" outlineLevel="2" x14ac:dyDescent="0.2">
      <c r="A580" s="219"/>
      <c r="B580" s="220"/>
      <c r="C580" s="250" t="s">
        <v>766</v>
      </c>
      <c r="D580" s="242"/>
      <c r="E580" s="242"/>
      <c r="F580" s="242"/>
      <c r="G580" s="242"/>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209</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45" t="str">
        <f>C580</f>
        <v>nebo vybourání otvorů jakýchkoliv rozměrů, včetně pomocného lešení o výšce podlahy do 1900 mm a pro zatížení do 1,5 kPa  (150 kg/m2),</v>
      </c>
      <c r="BB580" s="212"/>
      <c r="BC580" s="212"/>
      <c r="BD580" s="212"/>
      <c r="BE580" s="212"/>
      <c r="BF580" s="212"/>
      <c r="BG580" s="212"/>
      <c r="BH580" s="212"/>
    </row>
    <row r="581" spans="1:60" outlineLevel="2" x14ac:dyDescent="0.2">
      <c r="A581" s="219"/>
      <c r="B581" s="220"/>
      <c r="C581" s="251" t="s">
        <v>767</v>
      </c>
      <c r="D581" s="225"/>
      <c r="E581" s="226">
        <v>9.7200000000000006</v>
      </c>
      <c r="F581" s="223"/>
      <c r="G581" s="223"/>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211</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52"/>
      <c r="D582" s="244"/>
      <c r="E582" s="244"/>
      <c r="F582" s="244"/>
      <c r="G582" s="244"/>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215</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ht="22.5" outlineLevel="1" x14ac:dyDescent="0.2">
      <c r="A583" s="235">
        <v>121</v>
      </c>
      <c r="B583" s="236" t="s">
        <v>768</v>
      </c>
      <c r="C583" s="249" t="s">
        <v>769</v>
      </c>
      <c r="D583" s="237" t="s">
        <v>202</v>
      </c>
      <c r="E583" s="238">
        <v>15.08738</v>
      </c>
      <c r="F583" s="239"/>
      <c r="G583" s="240">
        <f>ROUND(E583*F583,2)</f>
        <v>0</v>
      </c>
      <c r="H583" s="239"/>
      <c r="I583" s="240">
        <f>ROUND(E583*H583,2)</f>
        <v>0</v>
      </c>
      <c r="J583" s="239"/>
      <c r="K583" s="240">
        <f>ROUND(E583*J583,2)</f>
        <v>0</v>
      </c>
      <c r="L583" s="240">
        <v>21</v>
      </c>
      <c r="M583" s="240">
        <f>G583*(1+L583/100)</f>
        <v>0</v>
      </c>
      <c r="N583" s="238">
        <v>0</v>
      </c>
      <c r="O583" s="238">
        <f>ROUND(E583*N583,2)</f>
        <v>0</v>
      </c>
      <c r="P583" s="238">
        <v>2.2000000000000002</v>
      </c>
      <c r="Q583" s="238">
        <f>ROUND(E583*P583,2)</f>
        <v>33.19</v>
      </c>
      <c r="R583" s="240" t="s">
        <v>753</v>
      </c>
      <c r="S583" s="240" t="s">
        <v>204</v>
      </c>
      <c r="T583" s="241" t="s">
        <v>204</v>
      </c>
      <c r="U583" s="223">
        <v>9.07</v>
      </c>
      <c r="V583" s="223">
        <f>ROUND(E583*U583,2)</f>
        <v>136.84</v>
      </c>
      <c r="W583" s="223"/>
      <c r="X583" s="223" t="s">
        <v>205</v>
      </c>
      <c r="Y583" s="223" t="s">
        <v>206</v>
      </c>
      <c r="Z583" s="212"/>
      <c r="AA583" s="212"/>
      <c r="AB583" s="212"/>
      <c r="AC583" s="212"/>
      <c r="AD583" s="212"/>
      <c r="AE583" s="212"/>
      <c r="AF583" s="212"/>
      <c r="AG583" s="212" t="s">
        <v>207</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2" x14ac:dyDescent="0.2">
      <c r="A584" s="219"/>
      <c r="B584" s="220"/>
      <c r="C584" s="251" t="s">
        <v>770</v>
      </c>
      <c r="D584" s="225"/>
      <c r="E584" s="226">
        <v>8.4678799999999992</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211</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1" t="s">
        <v>658</v>
      </c>
      <c r="D585" s="225"/>
      <c r="E585" s="226">
        <v>6.6195000000000004</v>
      </c>
      <c r="F585" s="223"/>
      <c r="G585" s="223"/>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211</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2" x14ac:dyDescent="0.2">
      <c r="A586" s="219"/>
      <c r="B586" s="220"/>
      <c r="C586" s="252"/>
      <c r="D586" s="244"/>
      <c r="E586" s="244"/>
      <c r="F586" s="244"/>
      <c r="G586" s="244"/>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215</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35">
        <v>122</v>
      </c>
      <c r="B587" s="236" t="s">
        <v>771</v>
      </c>
      <c r="C587" s="249" t="s">
        <v>772</v>
      </c>
      <c r="D587" s="237" t="s">
        <v>267</v>
      </c>
      <c r="E587" s="238">
        <v>10.4625</v>
      </c>
      <c r="F587" s="239"/>
      <c r="G587" s="240">
        <f>ROUND(E587*F587,2)</f>
        <v>0</v>
      </c>
      <c r="H587" s="239"/>
      <c r="I587" s="240">
        <f>ROUND(E587*H587,2)</f>
        <v>0</v>
      </c>
      <c r="J587" s="239"/>
      <c r="K587" s="240">
        <f>ROUND(E587*J587,2)</f>
        <v>0</v>
      </c>
      <c r="L587" s="240">
        <v>21</v>
      </c>
      <c r="M587" s="240">
        <f>G587*(1+L587/100)</f>
        <v>0</v>
      </c>
      <c r="N587" s="238">
        <v>0</v>
      </c>
      <c r="O587" s="238">
        <f>ROUND(E587*N587,2)</f>
        <v>0</v>
      </c>
      <c r="P587" s="238">
        <v>0.02</v>
      </c>
      <c r="Q587" s="238">
        <f>ROUND(E587*P587,2)</f>
        <v>0.21</v>
      </c>
      <c r="R587" s="240" t="s">
        <v>753</v>
      </c>
      <c r="S587" s="240" t="s">
        <v>204</v>
      </c>
      <c r="T587" s="241" t="s">
        <v>204</v>
      </c>
      <c r="U587" s="223">
        <v>0.14699999999999999</v>
      </c>
      <c r="V587" s="223">
        <f>ROUND(E587*U587,2)</f>
        <v>1.54</v>
      </c>
      <c r="W587" s="223"/>
      <c r="X587" s="223" t="s">
        <v>205</v>
      </c>
      <c r="Y587" s="223" t="s">
        <v>206</v>
      </c>
      <c r="Z587" s="212"/>
      <c r="AA587" s="212"/>
      <c r="AB587" s="212"/>
      <c r="AC587" s="212"/>
      <c r="AD587" s="212"/>
      <c r="AE587" s="212"/>
      <c r="AF587" s="212"/>
      <c r="AG587" s="212" t="s">
        <v>207</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2" x14ac:dyDescent="0.2">
      <c r="A588" s="219"/>
      <c r="B588" s="220"/>
      <c r="C588" s="250" t="s">
        <v>773</v>
      </c>
      <c r="D588" s="242"/>
      <c r="E588" s="242"/>
      <c r="F588" s="242"/>
      <c r="G588" s="242"/>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209</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2" x14ac:dyDescent="0.2">
      <c r="A589" s="219"/>
      <c r="B589" s="220"/>
      <c r="C589" s="251" t="s">
        <v>774</v>
      </c>
      <c r="D589" s="225"/>
      <c r="E589" s="226">
        <v>5.4375</v>
      </c>
      <c r="F589" s="223"/>
      <c r="G589" s="223"/>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211</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1" t="s">
        <v>775</v>
      </c>
      <c r="D590" s="225"/>
      <c r="E590" s="226">
        <v>5.0250000000000004</v>
      </c>
      <c r="F590" s="223"/>
      <c r="G590" s="223"/>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211</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52"/>
      <c r="D591" s="244"/>
      <c r="E591" s="244"/>
      <c r="F591" s="244"/>
      <c r="G591" s="244"/>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215</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35">
        <v>123</v>
      </c>
      <c r="B592" s="236" t="s">
        <v>776</v>
      </c>
      <c r="C592" s="249" t="s">
        <v>777</v>
      </c>
      <c r="D592" s="237" t="s">
        <v>332</v>
      </c>
      <c r="E592" s="238">
        <v>1</v>
      </c>
      <c r="F592" s="239"/>
      <c r="G592" s="240">
        <f>ROUND(E592*F592,2)</f>
        <v>0</v>
      </c>
      <c r="H592" s="239"/>
      <c r="I592" s="240">
        <f>ROUND(E592*H592,2)</f>
        <v>0</v>
      </c>
      <c r="J592" s="239"/>
      <c r="K592" s="240">
        <f>ROUND(E592*J592,2)</f>
        <v>0</v>
      </c>
      <c r="L592" s="240">
        <v>21</v>
      </c>
      <c r="M592" s="240">
        <f>G592*(1+L592/100)</f>
        <v>0</v>
      </c>
      <c r="N592" s="238">
        <v>0</v>
      </c>
      <c r="O592" s="238">
        <f>ROUND(E592*N592,2)</f>
        <v>0</v>
      </c>
      <c r="P592" s="238">
        <v>0</v>
      </c>
      <c r="Q592" s="238">
        <f>ROUND(E592*P592,2)</f>
        <v>0</v>
      </c>
      <c r="R592" s="240" t="s">
        <v>753</v>
      </c>
      <c r="S592" s="240" t="s">
        <v>204</v>
      </c>
      <c r="T592" s="241" t="s">
        <v>204</v>
      </c>
      <c r="U592" s="223">
        <v>0.05</v>
      </c>
      <c r="V592" s="223">
        <f>ROUND(E592*U592,2)</f>
        <v>0.05</v>
      </c>
      <c r="W592" s="223"/>
      <c r="X592" s="223" t="s">
        <v>205</v>
      </c>
      <c r="Y592" s="223" t="s">
        <v>206</v>
      </c>
      <c r="Z592" s="212"/>
      <c r="AA592" s="212"/>
      <c r="AB592" s="212"/>
      <c r="AC592" s="212"/>
      <c r="AD592" s="212"/>
      <c r="AE592" s="212"/>
      <c r="AF592" s="212"/>
      <c r="AG592" s="212" t="s">
        <v>207</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2" x14ac:dyDescent="0.2">
      <c r="A593" s="219"/>
      <c r="B593" s="220"/>
      <c r="C593" s="250" t="s">
        <v>778</v>
      </c>
      <c r="D593" s="242"/>
      <c r="E593" s="242"/>
      <c r="F593" s="242"/>
      <c r="G593" s="242"/>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209</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2" x14ac:dyDescent="0.2">
      <c r="A594" s="219"/>
      <c r="B594" s="220"/>
      <c r="C594" s="251" t="s">
        <v>78</v>
      </c>
      <c r="D594" s="225"/>
      <c r="E594" s="226">
        <v>1</v>
      </c>
      <c r="F594" s="223"/>
      <c r="G594" s="223"/>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211</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2" x14ac:dyDescent="0.2">
      <c r="A595" s="219"/>
      <c r="B595" s="220"/>
      <c r="C595" s="252"/>
      <c r="D595" s="244"/>
      <c r="E595" s="244"/>
      <c r="F595" s="244"/>
      <c r="G595" s="244"/>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215</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ht="33.75" outlineLevel="1" x14ac:dyDescent="0.2">
      <c r="A596" s="235">
        <v>124</v>
      </c>
      <c r="B596" s="236" t="s">
        <v>779</v>
      </c>
      <c r="C596" s="249" t="s">
        <v>780</v>
      </c>
      <c r="D596" s="237" t="s">
        <v>267</v>
      </c>
      <c r="E596" s="238">
        <v>1.8</v>
      </c>
      <c r="F596" s="239"/>
      <c r="G596" s="240">
        <f>ROUND(E596*F596,2)</f>
        <v>0</v>
      </c>
      <c r="H596" s="239"/>
      <c r="I596" s="240">
        <f>ROUND(E596*H596,2)</f>
        <v>0</v>
      </c>
      <c r="J596" s="239"/>
      <c r="K596" s="240">
        <f>ROUND(E596*J596,2)</f>
        <v>0</v>
      </c>
      <c r="L596" s="240">
        <v>21</v>
      </c>
      <c r="M596" s="240">
        <f>G596*(1+L596/100)</f>
        <v>0</v>
      </c>
      <c r="N596" s="238">
        <v>1.17E-3</v>
      </c>
      <c r="O596" s="238">
        <f>ROUND(E596*N596,2)</f>
        <v>0</v>
      </c>
      <c r="P596" s="238">
        <v>7.5999999999999998E-2</v>
      </c>
      <c r="Q596" s="238">
        <f>ROUND(E596*P596,2)</f>
        <v>0.14000000000000001</v>
      </c>
      <c r="R596" s="240" t="s">
        <v>753</v>
      </c>
      <c r="S596" s="240" t="s">
        <v>204</v>
      </c>
      <c r="T596" s="241" t="s">
        <v>204</v>
      </c>
      <c r="U596" s="223">
        <v>0.93899999999999995</v>
      </c>
      <c r="V596" s="223">
        <f>ROUND(E596*U596,2)</f>
        <v>1.69</v>
      </c>
      <c r="W596" s="223"/>
      <c r="X596" s="223" t="s">
        <v>205</v>
      </c>
      <c r="Y596" s="223" t="s">
        <v>206</v>
      </c>
      <c r="Z596" s="212"/>
      <c r="AA596" s="212"/>
      <c r="AB596" s="212"/>
      <c r="AC596" s="212"/>
      <c r="AD596" s="212"/>
      <c r="AE596" s="212"/>
      <c r="AF596" s="212"/>
      <c r="AG596" s="212" t="s">
        <v>207</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51" t="s">
        <v>781</v>
      </c>
      <c r="D597" s="225"/>
      <c r="E597" s="226">
        <v>1.8</v>
      </c>
      <c r="F597" s="223"/>
      <c r="G597" s="223"/>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211</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2" x14ac:dyDescent="0.2">
      <c r="A598" s="219"/>
      <c r="B598" s="220"/>
      <c r="C598" s="252"/>
      <c r="D598" s="244"/>
      <c r="E598" s="244"/>
      <c r="F598" s="244"/>
      <c r="G598" s="244"/>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215</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ht="22.5" outlineLevel="1" x14ac:dyDescent="0.2">
      <c r="A599" s="235">
        <v>125</v>
      </c>
      <c r="B599" s="236" t="s">
        <v>782</v>
      </c>
      <c r="C599" s="249" t="s">
        <v>783</v>
      </c>
      <c r="D599" s="237" t="s">
        <v>267</v>
      </c>
      <c r="E599" s="238">
        <v>9</v>
      </c>
      <c r="F599" s="239"/>
      <c r="G599" s="240">
        <f>ROUND(E599*F599,2)</f>
        <v>0</v>
      </c>
      <c r="H599" s="239"/>
      <c r="I599" s="240">
        <f>ROUND(E599*H599,2)</f>
        <v>0</v>
      </c>
      <c r="J599" s="239"/>
      <c r="K599" s="240">
        <f>ROUND(E599*J599,2)</f>
        <v>0</v>
      </c>
      <c r="L599" s="240">
        <v>21</v>
      </c>
      <c r="M599" s="240">
        <f>G599*(1+L599/100)</f>
        <v>0</v>
      </c>
      <c r="N599" s="238">
        <v>8.3000000000000001E-4</v>
      </c>
      <c r="O599" s="238">
        <f>ROUND(E599*N599,2)</f>
        <v>0.01</v>
      </c>
      <c r="P599" s="238">
        <v>0.06</v>
      </c>
      <c r="Q599" s="238">
        <f>ROUND(E599*P599,2)</f>
        <v>0.54</v>
      </c>
      <c r="R599" s="240" t="s">
        <v>753</v>
      </c>
      <c r="S599" s="240" t="s">
        <v>204</v>
      </c>
      <c r="T599" s="241" t="s">
        <v>204</v>
      </c>
      <c r="U599" s="223">
        <v>0.55600000000000005</v>
      </c>
      <c r="V599" s="223">
        <f>ROUND(E599*U599,2)</f>
        <v>5</v>
      </c>
      <c r="W599" s="223"/>
      <c r="X599" s="223" t="s">
        <v>205</v>
      </c>
      <c r="Y599" s="223" t="s">
        <v>206</v>
      </c>
      <c r="Z599" s="212"/>
      <c r="AA599" s="212"/>
      <c r="AB599" s="212"/>
      <c r="AC599" s="212"/>
      <c r="AD599" s="212"/>
      <c r="AE599" s="212"/>
      <c r="AF599" s="212"/>
      <c r="AG599" s="212" t="s">
        <v>207</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51" t="s">
        <v>784</v>
      </c>
      <c r="D600" s="225"/>
      <c r="E600" s="226">
        <v>9</v>
      </c>
      <c r="F600" s="223"/>
      <c r="G600" s="223"/>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211</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2" x14ac:dyDescent="0.2">
      <c r="A601" s="219"/>
      <c r="B601" s="220"/>
      <c r="C601" s="252"/>
      <c r="D601" s="244"/>
      <c r="E601" s="244"/>
      <c r="F601" s="244"/>
      <c r="G601" s="244"/>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215</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35">
        <v>126</v>
      </c>
      <c r="B602" s="236" t="s">
        <v>785</v>
      </c>
      <c r="C602" s="249" t="s">
        <v>786</v>
      </c>
      <c r="D602" s="237" t="s">
        <v>267</v>
      </c>
      <c r="E602" s="238">
        <v>1.8</v>
      </c>
      <c r="F602" s="239"/>
      <c r="G602" s="240">
        <f>ROUND(E602*F602,2)</f>
        <v>0</v>
      </c>
      <c r="H602" s="239"/>
      <c r="I602" s="240">
        <f>ROUND(E602*H602,2)</f>
        <v>0</v>
      </c>
      <c r="J602" s="239"/>
      <c r="K602" s="240">
        <f>ROUND(E602*J602,2)</f>
        <v>0</v>
      </c>
      <c r="L602" s="240">
        <v>21</v>
      </c>
      <c r="M602" s="240">
        <f>G602*(1+L602/100)</f>
        <v>0</v>
      </c>
      <c r="N602" s="238">
        <v>1E-3</v>
      </c>
      <c r="O602" s="238">
        <f>ROUND(E602*N602,2)</f>
        <v>0</v>
      </c>
      <c r="P602" s="238">
        <v>3.7199999999999997E-2</v>
      </c>
      <c r="Q602" s="238">
        <f>ROUND(E602*P602,2)</f>
        <v>7.0000000000000007E-2</v>
      </c>
      <c r="R602" s="240" t="s">
        <v>753</v>
      </c>
      <c r="S602" s="240" t="s">
        <v>204</v>
      </c>
      <c r="T602" s="241" t="s">
        <v>204</v>
      </c>
      <c r="U602" s="223">
        <v>0.498</v>
      </c>
      <c r="V602" s="223">
        <f>ROUND(E602*U602,2)</f>
        <v>0.9</v>
      </c>
      <c r="W602" s="223"/>
      <c r="X602" s="223" t="s">
        <v>205</v>
      </c>
      <c r="Y602" s="223" t="s">
        <v>206</v>
      </c>
      <c r="Z602" s="212"/>
      <c r="AA602" s="212"/>
      <c r="AB602" s="212"/>
      <c r="AC602" s="212"/>
      <c r="AD602" s="212"/>
      <c r="AE602" s="212"/>
      <c r="AF602" s="212"/>
      <c r="AG602" s="212" t="s">
        <v>207</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19"/>
      <c r="B603" s="220"/>
      <c r="C603" s="251" t="s">
        <v>781</v>
      </c>
      <c r="D603" s="225"/>
      <c r="E603" s="226">
        <v>1.8</v>
      </c>
      <c r="F603" s="223"/>
      <c r="G603" s="223"/>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211</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2" x14ac:dyDescent="0.2">
      <c r="A604" s="219"/>
      <c r="B604" s="220"/>
      <c r="C604" s="252"/>
      <c r="D604" s="244"/>
      <c r="E604" s="244"/>
      <c r="F604" s="244"/>
      <c r="G604" s="244"/>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215</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35">
        <v>127</v>
      </c>
      <c r="B605" s="236" t="s">
        <v>787</v>
      </c>
      <c r="C605" s="249" t="s">
        <v>788</v>
      </c>
      <c r="D605" s="237" t="s">
        <v>384</v>
      </c>
      <c r="E605" s="238">
        <v>50</v>
      </c>
      <c r="F605" s="239"/>
      <c r="G605" s="240">
        <f>ROUND(E605*F605,2)</f>
        <v>0</v>
      </c>
      <c r="H605" s="239"/>
      <c r="I605" s="240">
        <f>ROUND(E605*H605,2)</f>
        <v>0</v>
      </c>
      <c r="J605" s="239"/>
      <c r="K605" s="240">
        <f>ROUND(E605*J605,2)</f>
        <v>0</v>
      </c>
      <c r="L605" s="240">
        <v>21</v>
      </c>
      <c r="M605" s="240">
        <f>G605*(1+L605/100)</f>
        <v>0</v>
      </c>
      <c r="N605" s="238">
        <v>3.8000000000000002E-4</v>
      </c>
      <c r="O605" s="238">
        <f>ROUND(E605*N605,2)</f>
        <v>0.02</v>
      </c>
      <c r="P605" s="238">
        <v>1.2999999999999999E-2</v>
      </c>
      <c r="Q605" s="238">
        <f>ROUND(E605*P605,2)</f>
        <v>0.65</v>
      </c>
      <c r="R605" s="240" t="s">
        <v>753</v>
      </c>
      <c r="S605" s="240" t="s">
        <v>204</v>
      </c>
      <c r="T605" s="241" t="s">
        <v>204</v>
      </c>
      <c r="U605" s="223">
        <v>0.107</v>
      </c>
      <c r="V605" s="223">
        <f>ROUND(E605*U605,2)</f>
        <v>5.35</v>
      </c>
      <c r="W605" s="223"/>
      <c r="X605" s="223" t="s">
        <v>205</v>
      </c>
      <c r="Y605" s="223" t="s">
        <v>206</v>
      </c>
      <c r="Z605" s="212"/>
      <c r="AA605" s="212"/>
      <c r="AB605" s="212"/>
      <c r="AC605" s="212"/>
      <c r="AD605" s="212"/>
      <c r="AE605" s="212"/>
      <c r="AF605" s="212"/>
      <c r="AG605" s="212" t="s">
        <v>207</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2" x14ac:dyDescent="0.2">
      <c r="A606" s="219"/>
      <c r="B606" s="220"/>
      <c r="C606" s="250" t="s">
        <v>789</v>
      </c>
      <c r="D606" s="242"/>
      <c r="E606" s="242"/>
      <c r="F606" s="242"/>
      <c r="G606" s="242"/>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209</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2" x14ac:dyDescent="0.2">
      <c r="A607" s="219"/>
      <c r="B607" s="220"/>
      <c r="C607" s="251" t="s">
        <v>790</v>
      </c>
      <c r="D607" s="225"/>
      <c r="E607" s="226">
        <v>50</v>
      </c>
      <c r="F607" s="223"/>
      <c r="G607" s="223"/>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211</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2" x14ac:dyDescent="0.2">
      <c r="A608" s="219"/>
      <c r="B608" s="220"/>
      <c r="C608" s="252"/>
      <c r="D608" s="244"/>
      <c r="E608" s="244"/>
      <c r="F608" s="244"/>
      <c r="G608" s="244"/>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215</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35">
        <v>128</v>
      </c>
      <c r="B609" s="236" t="s">
        <v>787</v>
      </c>
      <c r="C609" s="249" t="s">
        <v>788</v>
      </c>
      <c r="D609" s="237" t="s">
        <v>384</v>
      </c>
      <c r="E609" s="238">
        <v>80</v>
      </c>
      <c r="F609" s="239"/>
      <c r="G609" s="240">
        <f>ROUND(E609*F609,2)</f>
        <v>0</v>
      </c>
      <c r="H609" s="239"/>
      <c r="I609" s="240">
        <f>ROUND(E609*H609,2)</f>
        <v>0</v>
      </c>
      <c r="J609" s="239"/>
      <c r="K609" s="240">
        <f>ROUND(E609*J609,2)</f>
        <v>0</v>
      </c>
      <c r="L609" s="240">
        <v>21</v>
      </c>
      <c r="M609" s="240">
        <f>G609*(1+L609/100)</f>
        <v>0</v>
      </c>
      <c r="N609" s="238">
        <v>3.8000000000000002E-4</v>
      </c>
      <c r="O609" s="238">
        <f>ROUND(E609*N609,2)</f>
        <v>0.03</v>
      </c>
      <c r="P609" s="238">
        <v>1.2999999999999999E-2</v>
      </c>
      <c r="Q609" s="238">
        <f>ROUND(E609*P609,2)</f>
        <v>1.04</v>
      </c>
      <c r="R609" s="240" t="s">
        <v>753</v>
      </c>
      <c r="S609" s="240" t="s">
        <v>204</v>
      </c>
      <c r="T609" s="241" t="s">
        <v>204</v>
      </c>
      <c r="U609" s="223">
        <v>0.107</v>
      </c>
      <c r="V609" s="223">
        <f>ROUND(E609*U609,2)</f>
        <v>8.56</v>
      </c>
      <c r="W609" s="223"/>
      <c r="X609" s="223" t="s">
        <v>205</v>
      </c>
      <c r="Y609" s="223" t="s">
        <v>206</v>
      </c>
      <c r="Z609" s="212"/>
      <c r="AA609" s="212"/>
      <c r="AB609" s="212"/>
      <c r="AC609" s="212"/>
      <c r="AD609" s="212"/>
      <c r="AE609" s="212"/>
      <c r="AF609" s="212"/>
      <c r="AG609" s="212" t="s">
        <v>207</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2" x14ac:dyDescent="0.2">
      <c r="A610" s="219"/>
      <c r="B610" s="220"/>
      <c r="C610" s="250" t="s">
        <v>789</v>
      </c>
      <c r="D610" s="242"/>
      <c r="E610" s="242"/>
      <c r="F610" s="242"/>
      <c r="G610" s="242"/>
      <c r="H610" s="223"/>
      <c r="I610" s="223"/>
      <c r="J610" s="223"/>
      <c r="K610" s="223"/>
      <c r="L610" s="223"/>
      <c r="M610" s="223"/>
      <c r="N610" s="222"/>
      <c r="O610" s="222"/>
      <c r="P610" s="222"/>
      <c r="Q610" s="222"/>
      <c r="R610" s="223"/>
      <c r="S610" s="223"/>
      <c r="T610" s="223"/>
      <c r="U610" s="223"/>
      <c r="V610" s="223"/>
      <c r="W610" s="223"/>
      <c r="X610" s="223"/>
      <c r="Y610" s="223"/>
      <c r="Z610" s="212"/>
      <c r="AA610" s="212"/>
      <c r="AB610" s="212"/>
      <c r="AC610" s="212"/>
      <c r="AD610" s="212"/>
      <c r="AE610" s="212"/>
      <c r="AF610" s="212"/>
      <c r="AG610" s="212" t="s">
        <v>209</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2" x14ac:dyDescent="0.2">
      <c r="A611" s="219"/>
      <c r="B611" s="220"/>
      <c r="C611" s="251" t="s">
        <v>791</v>
      </c>
      <c r="D611" s="225"/>
      <c r="E611" s="226">
        <v>80</v>
      </c>
      <c r="F611" s="223"/>
      <c r="G611" s="223"/>
      <c r="H611" s="223"/>
      <c r="I611" s="223"/>
      <c r="J611" s="223"/>
      <c r="K611" s="223"/>
      <c r="L611" s="223"/>
      <c r="M611" s="223"/>
      <c r="N611" s="222"/>
      <c r="O611" s="222"/>
      <c r="P611" s="222"/>
      <c r="Q611" s="222"/>
      <c r="R611" s="223"/>
      <c r="S611" s="223"/>
      <c r="T611" s="223"/>
      <c r="U611" s="223"/>
      <c r="V611" s="223"/>
      <c r="W611" s="223"/>
      <c r="X611" s="223"/>
      <c r="Y611" s="223"/>
      <c r="Z611" s="212"/>
      <c r="AA611" s="212"/>
      <c r="AB611" s="212"/>
      <c r="AC611" s="212"/>
      <c r="AD611" s="212"/>
      <c r="AE611" s="212"/>
      <c r="AF611" s="212"/>
      <c r="AG611" s="212" t="s">
        <v>211</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52"/>
      <c r="D612" s="244"/>
      <c r="E612" s="244"/>
      <c r="F612" s="244"/>
      <c r="G612" s="244"/>
      <c r="H612" s="223"/>
      <c r="I612" s="223"/>
      <c r="J612" s="223"/>
      <c r="K612" s="223"/>
      <c r="L612" s="223"/>
      <c r="M612" s="223"/>
      <c r="N612" s="222"/>
      <c r="O612" s="222"/>
      <c r="P612" s="222"/>
      <c r="Q612" s="222"/>
      <c r="R612" s="223"/>
      <c r="S612" s="223"/>
      <c r="T612" s="223"/>
      <c r="U612" s="223"/>
      <c r="V612" s="223"/>
      <c r="W612" s="223"/>
      <c r="X612" s="223"/>
      <c r="Y612" s="223"/>
      <c r="Z612" s="212"/>
      <c r="AA612" s="212"/>
      <c r="AB612" s="212"/>
      <c r="AC612" s="212"/>
      <c r="AD612" s="212"/>
      <c r="AE612" s="212"/>
      <c r="AF612" s="212"/>
      <c r="AG612" s="212" t="s">
        <v>215</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35">
        <v>129</v>
      </c>
      <c r="B613" s="236" t="s">
        <v>792</v>
      </c>
      <c r="C613" s="249" t="s">
        <v>793</v>
      </c>
      <c r="D613" s="237" t="s">
        <v>384</v>
      </c>
      <c r="E613" s="238">
        <v>50</v>
      </c>
      <c r="F613" s="239"/>
      <c r="G613" s="240">
        <f>ROUND(E613*F613,2)</f>
        <v>0</v>
      </c>
      <c r="H613" s="239"/>
      <c r="I613" s="240">
        <f>ROUND(E613*H613,2)</f>
        <v>0</v>
      </c>
      <c r="J613" s="239"/>
      <c r="K613" s="240">
        <f>ROUND(E613*J613,2)</f>
        <v>0</v>
      </c>
      <c r="L613" s="240">
        <v>21</v>
      </c>
      <c r="M613" s="240">
        <f>G613*(1+L613/100)</f>
        <v>0</v>
      </c>
      <c r="N613" s="238">
        <v>5.9000000000000003E-4</v>
      </c>
      <c r="O613" s="238">
        <f>ROUND(E613*N613,2)</f>
        <v>0.03</v>
      </c>
      <c r="P613" s="238">
        <v>3.6999999999999998E-2</v>
      </c>
      <c r="Q613" s="238">
        <f>ROUND(E613*P613,2)</f>
        <v>1.85</v>
      </c>
      <c r="R613" s="240" t="s">
        <v>753</v>
      </c>
      <c r="S613" s="240" t="s">
        <v>204</v>
      </c>
      <c r="T613" s="241" t="s">
        <v>204</v>
      </c>
      <c r="U613" s="223">
        <v>0.443</v>
      </c>
      <c r="V613" s="223">
        <f>ROUND(E613*U613,2)</f>
        <v>22.15</v>
      </c>
      <c r="W613" s="223"/>
      <c r="X613" s="223" t="s">
        <v>205</v>
      </c>
      <c r="Y613" s="223" t="s">
        <v>206</v>
      </c>
      <c r="Z613" s="212"/>
      <c r="AA613" s="212"/>
      <c r="AB613" s="212"/>
      <c r="AC613" s="212"/>
      <c r="AD613" s="212"/>
      <c r="AE613" s="212"/>
      <c r="AF613" s="212"/>
      <c r="AG613" s="212" t="s">
        <v>207</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2" x14ac:dyDescent="0.2">
      <c r="A614" s="219"/>
      <c r="B614" s="220"/>
      <c r="C614" s="250" t="s">
        <v>789</v>
      </c>
      <c r="D614" s="242"/>
      <c r="E614" s="242"/>
      <c r="F614" s="242"/>
      <c r="G614" s="242"/>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209</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2" x14ac:dyDescent="0.2">
      <c r="A615" s="219"/>
      <c r="B615" s="220"/>
      <c r="C615" s="251" t="s">
        <v>794</v>
      </c>
      <c r="D615" s="225"/>
      <c r="E615" s="226">
        <v>50</v>
      </c>
      <c r="F615" s="223"/>
      <c r="G615" s="223"/>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211</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52"/>
      <c r="D616" s="244"/>
      <c r="E616" s="244"/>
      <c r="F616" s="244"/>
      <c r="G616" s="244"/>
      <c r="H616" s="223"/>
      <c r="I616" s="223"/>
      <c r="J616" s="223"/>
      <c r="K616" s="223"/>
      <c r="L616" s="223"/>
      <c r="M616" s="223"/>
      <c r="N616" s="222"/>
      <c r="O616" s="222"/>
      <c r="P616" s="222"/>
      <c r="Q616" s="222"/>
      <c r="R616" s="223"/>
      <c r="S616" s="223"/>
      <c r="T616" s="223"/>
      <c r="U616" s="223"/>
      <c r="V616" s="223"/>
      <c r="W616" s="223"/>
      <c r="X616" s="223"/>
      <c r="Y616" s="223"/>
      <c r="Z616" s="212"/>
      <c r="AA616" s="212"/>
      <c r="AB616" s="212"/>
      <c r="AC616" s="212"/>
      <c r="AD616" s="212"/>
      <c r="AE616" s="212"/>
      <c r="AF616" s="212"/>
      <c r="AG616" s="212" t="s">
        <v>215</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ht="22.5" outlineLevel="1" x14ac:dyDescent="0.2">
      <c r="A617" s="235">
        <v>130</v>
      </c>
      <c r="B617" s="236" t="s">
        <v>795</v>
      </c>
      <c r="C617" s="249" t="s">
        <v>796</v>
      </c>
      <c r="D617" s="237" t="s">
        <v>202</v>
      </c>
      <c r="E617" s="238">
        <v>10.056749999999999</v>
      </c>
      <c r="F617" s="239"/>
      <c r="G617" s="240">
        <f>ROUND(E617*F617,2)</f>
        <v>0</v>
      </c>
      <c r="H617" s="239"/>
      <c r="I617" s="240">
        <f>ROUND(E617*H617,2)</f>
        <v>0</v>
      </c>
      <c r="J617" s="239"/>
      <c r="K617" s="240">
        <f>ROUND(E617*J617,2)</f>
        <v>0</v>
      </c>
      <c r="L617" s="240">
        <v>21</v>
      </c>
      <c r="M617" s="240">
        <f>G617*(1+L617/100)</f>
        <v>0</v>
      </c>
      <c r="N617" s="238">
        <v>1.82E-3</v>
      </c>
      <c r="O617" s="238">
        <f>ROUND(E617*N617,2)</f>
        <v>0.02</v>
      </c>
      <c r="P617" s="238">
        <v>1.8</v>
      </c>
      <c r="Q617" s="238">
        <f>ROUND(E617*P617,2)</f>
        <v>18.100000000000001</v>
      </c>
      <c r="R617" s="240" t="s">
        <v>753</v>
      </c>
      <c r="S617" s="240" t="s">
        <v>204</v>
      </c>
      <c r="T617" s="241" t="s">
        <v>204</v>
      </c>
      <c r="U617" s="223">
        <v>3.6080000000000001</v>
      </c>
      <c r="V617" s="223">
        <f>ROUND(E617*U617,2)</f>
        <v>36.28</v>
      </c>
      <c r="W617" s="223"/>
      <c r="X617" s="223" t="s">
        <v>205</v>
      </c>
      <c r="Y617" s="223" t="s">
        <v>206</v>
      </c>
      <c r="Z617" s="212"/>
      <c r="AA617" s="212"/>
      <c r="AB617" s="212"/>
      <c r="AC617" s="212"/>
      <c r="AD617" s="212"/>
      <c r="AE617" s="212"/>
      <c r="AF617" s="212"/>
      <c r="AG617" s="212" t="s">
        <v>207</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2" x14ac:dyDescent="0.2">
      <c r="A618" s="219"/>
      <c r="B618" s="220"/>
      <c r="C618" s="250" t="s">
        <v>797</v>
      </c>
      <c r="D618" s="242"/>
      <c r="E618" s="242"/>
      <c r="F618" s="242"/>
      <c r="G618" s="242"/>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209</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2" x14ac:dyDescent="0.2">
      <c r="A619" s="219"/>
      <c r="B619" s="220"/>
      <c r="C619" s="251" t="s">
        <v>798</v>
      </c>
      <c r="D619" s="225"/>
      <c r="E619" s="226">
        <v>1.3120000000000001</v>
      </c>
      <c r="F619" s="223"/>
      <c r="G619" s="223"/>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211</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1" t="s">
        <v>799</v>
      </c>
      <c r="D620" s="225"/>
      <c r="E620" s="226">
        <v>8.7447499999999998</v>
      </c>
      <c r="F620" s="223"/>
      <c r="G620" s="223"/>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211</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2" x14ac:dyDescent="0.2">
      <c r="A621" s="219"/>
      <c r="B621" s="220"/>
      <c r="C621" s="252"/>
      <c r="D621" s="244"/>
      <c r="E621" s="244"/>
      <c r="F621" s="244"/>
      <c r="G621" s="244"/>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215</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ht="22.5" outlineLevel="1" x14ac:dyDescent="0.2">
      <c r="A622" s="235">
        <v>131</v>
      </c>
      <c r="B622" s="236" t="s">
        <v>800</v>
      </c>
      <c r="C622" s="249" t="s">
        <v>801</v>
      </c>
      <c r="D622" s="237" t="s">
        <v>332</v>
      </c>
      <c r="E622" s="238">
        <v>3</v>
      </c>
      <c r="F622" s="239"/>
      <c r="G622" s="240">
        <f>ROUND(E622*F622,2)</f>
        <v>0</v>
      </c>
      <c r="H622" s="239"/>
      <c r="I622" s="240">
        <f>ROUND(E622*H622,2)</f>
        <v>0</v>
      </c>
      <c r="J622" s="239"/>
      <c r="K622" s="240">
        <f>ROUND(E622*J622,2)</f>
        <v>0</v>
      </c>
      <c r="L622" s="240">
        <v>21</v>
      </c>
      <c r="M622" s="240">
        <f>G622*(1+L622/100)</f>
        <v>0</v>
      </c>
      <c r="N622" s="238">
        <v>1.33E-3</v>
      </c>
      <c r="O622" s="238">
        <f>ROUND(E622*N622,2)</f>
        <v>0</v>
      </c>
      <c r="P622" s="238">
        <v>0.11899999999999999</v>
      </c>
      <c r="Q622" s="238">
        <f>ROUND(E622*P622,2)</f>
        <v>0.36</v>
      </c>
      <c r="R622" s="240" t="s">
        <v>753</v>
      </c>
      <c r="S622" s="240" t="s">
        <v>204</v>
      </c>
      <c r="T622" s="241" t="s">
        <v>204</v>
      </c>
      <c r="U622" s="223">
        <v>3.9420000000000002</v>
      </c>
      <c r="V622" s="223">
        <f>ROUND(E622*U622,2)</f>
        <v>11.83</v>
      </c>
      <c r="W622" s="223"/>
      <c r="X622" s="223" t="s">
        <v>205</v>
      </c>
      <c r="Y622" s="223" t="s">
        <v>206</v>
      </c>
      <c r="Z622" s="212"/>
      <c r="AA622" s="212"/>
      <c r="AB622" s="212"/>
      <c r="AC622" s="212"/>
      <c r="AD622" s="212"/>
      <c r="AE622" s="212"/>
      <c r="AF622" s="212"/>
      <c r="AG622" s="212" t="s">
        <v>207</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50" t="s">
        <v>802</v>
      </c>
      <c r="D623" s="242"/>
      <c r="E623" s="242"/>
      <c r="F623" s="242"/>
      <c r="G623" s="242"/>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209</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2" x14ac:dyDescent="0.2">
      <c r="A624" s="219"/>
      <c r="B624" s="220"/>
      <c r="C624" s="251" t="s">
        <v>803</v>
      </c>
      <c r="D624" s="225"/>
      <c r="E624" s="226">
        <v>3</v>
      </c>
      <c r="F624" s="223"/>
      <c r="G624" s="223"/>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211</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52"/>
      <c r="D625" s="244"/>
      <c r="E625" s="244"/>
      <c r="F625" s="244"/>
      <c r="G625" s="244"/>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215</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ht="22.5" outlineLevel="1" x14ac:dyDescent="0.2">
      <c r="A626" s="235">
        <v>132</v>
      </c>
      <c r="B626" s="236" t="s">
        <v>804</v>
      </c>
      <c r="C626" s="249" t="s">
        <v>805</v>
      </c>
      <c r="D626" s="237" t="s">
        <v>332</v>
      </c>
      <c r="E626" s="238">
        <v>50</v>
      </c>
      <c r="F626" s="239"/>
      <c r="G626" s="240">
        <f>ROUND(E626*F626,2)</f>
        <v>0</v>
      </c>
      <c r="H626" s="239"/>
      <c r="I626" s="240">
        <f>ROUND(E626*H626,2)</f>
        <v>0</v>
      </c>
      <c r="J626" s="239"/>
      <c r="K626" s="240">
        <f>ROUND(E626*J626,2)</f>
        <v>0</v>
      </c>
      <c r="L626" s="240">
        <v>21</v>
      </c>
      <c r="M626" s="240">
        <f>G626*(1+L626/100)</f>
        <v>0</v>
      </c>
      <c r="N626" s="238">
        <v>4.8999999999999998E-4</v>
      </c>
      <c r="O626" s="238">
        <f>ROUND(E626*N626,2)</f>
        <v>0.02</v>
      </c>
      <c r="P626" s="238">
        <v>6.2E-2</v>
      </c>
      <c r="Q626" s="238">
        <f>ROUND(E626*P626,2)</f>
        <v>3.1</v>
      </c>
      <c r="R626" s="240" t="s">
        <v>753</v>
      </c>
      <c r="S626" s="240" t="s">
        <v>204</v>
      </c>
      <c r="T626" s="241" t="s">
        <v>204</v>
      </c>
      <c r="U626" s="223">
        <v>0.99299999999999999</v>
      </c>
      <c r="V626" s="223">
        <f>ROUND(E626*U626,2)</f>
        <v>49.65</v>
      </c>
      <c r="W626" s="223"/>
      <c r="X626" s="223" t="s">
        <v>205</v>
      </c>
      <c r="Y626" s="223" t="s">
        <v>206</v>
      </c>
      <c r="Z626" s="212"/>
      <c r="AA626" s="212"/>
      <c r="AB626" s="212"/>
      <c r="AC626" s="212"/>
      <c r="AD626" s="212"/>
      <c r="AE626" s="212"/>
      <c r="AF626" s="212"/>
      <c r="AG626" s="212" t="s">
        <v>207</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2" x14ac:dyDescent="0.2">
      <c r="A627" s="219"/>
      <c r="B627" s="220"/>
      <c r="C627" s="251" t="s">
        <v>458</v>
      </c>
      <c r="D627" s="225"/>
      <c r="E627" s="226">
        <v>4</v>
      </c>
      <c r="F627" s="223"/>
      <c r="G627" s="223"/>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211</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1" t="s">
        <v>459</v>
      </c>
      <c r="D628" s="225"/>
      <c r="E628" s="226">
        <v>38</v>
      </c>
      <c r="F628" s="223"/>
      <c r="G628" s="223"/>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211</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1" t="s">
        <v>806</v>
      </c>
      <c r="D629" s="225"/>
      <c r="E629" s="226">
        <v>8</v>
      </c>
      <c r="F629" s="223"/>
      <c r="G629" s="223"/>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211</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52"/>
      <c r="D630" s="244"/>
      <c r="E630" s="244"/>
      <c r="F630" s="244"/>
      <c r="G630" s="244"/>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215</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ht="22.5" outlineLevel="1" x14ac:dyDescent="0.2">
      <c r="A631" s="235">
        <v>133</v>
      </c>
      <c r="B631" s="236" t="s">
        <v>807</v>
      </c>
      <c r="C631" s="249" t="s">
        <v>808</v>
      </c>
      <c r="D631" s="237" t="s">
        <v>384</v>
      </c>
      <c r="E631" s="238">
        <v>6</v>
      </c>
      <c r="F631" s="239"/>
      <c r="G631" s="240">
        <f>ROUND(E631*F631,2)</f>
        <v>0</v>
      </c>
      <c r="H631" s="239"/>
      <c r="I631" s="240">
        <f>ROUND(E631*H631,2)</f>
        <v>0</v>
      </c>
      <c r="J631" s="239"/>
      <c r="K631" s="240">
        <f>ROUND(E631*J631,2)</f>
        <v>0</v>
      </c>
      <c r="L631" s="240">
        <v>21</v>
      </c>
      <c r="M631" s="240">
        <f>G631*(1+L631/100)</f>
        <v>0</v>
      </c>
      <c r="N631" s="238">
        <v>0</v>
      </c>
      <c r="O631" s="238">
        <f>ROUND(E631*N631,2)</f>
        <v>0</v>
      </c>
      <c r="P631" s="238">
        <v>1.2E-2</v>
      </c>
      <c r="Q631" s="238">
        <f>ROUND(E631*P631,2)</f>
        <v>7.0000000000000007E-2</v>
      </c>
      <c r="R631" s="240" t="s">
        <v>753</v>
      </c>
      <c r="S631" s="240" t="s">
        <v>204</v>
      </c>
      <c r="T631" s="241" t="s">
        <v>204</v>
      </c>
      <c r="U631" s="223">
        <v>0.75</v>
      </c>
      <c r="V631" s="223">
        <f>ROUND(E631*U631,2)</f>
        <v>4.5</v>
      </c>
      <c r="W631" s="223"/>
      <c r="X631" s="223" t="s">
        <v>205</v>
      </c>
      <c r="Y631" s="223" t="s">
        <v>206</v>
      </c>
      <c r="Z631" s="212"/>
      <c r="AA631" s="212"/>
      <c r="AB631" s="212"/>
      <c r="AC631" s="212"/>
      <c r="AD631" s="212"/>
      <c r="AE631" s="212"/>
      <c r="AF631" s="212"/>
      <c r="AG631" s="212" t="s">
        <v>207</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2" x14ac:dyDescent="0.2">
      <c r="A632" s="219"/>
      <c r="B632" s="220"/>
      <c r="C632" s="251" t="s">
        <v>809</v>
      </c>
      <c r="D632" s="225"/>
      <c r="E632" s="226">
        <v>6</v>
      </c>
      <c r="F632" s="223"/>
      <c r="G632" s="223"/>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211</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2" x14ac:dyDescent="0.2">
      <c r="A633" s="219"/>
      <c r="B633" s="220"/>
      <c r="C633" s="252"/>
      <c r="D633" s="244"/>
      <c r="E633" s="244"/>
      <c r="F633" s="244"/>
      <c r="G633" s="244"/>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215</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35">
        <v>134</v>
      </c>
      <c r="B634" s="236" t="s">
        <v>810</v>
      </c>
      <c r="C634" s="249" t="s">
        <v>811</v>
      </c>
      <c r="D634" s="237" t="s">
        <v>384</v>
      </c>
      <c r="E634" s="238">
        <v>22.3</v>
      </c>
      <c r="F634" s="239"/>
      <c r="G634" s="240">
        <f>ROUND(E634*F634,2)</f>
        <v>0</v>
      </c>
      <c r="H634" s="239"/>
      <c r="I634" s="240">
        <f>ROUND(E634*H634,2)</f>
        <v>0</v>
      </c>
      <c r="J634" s="239"/>
      <c r="K634" s="240">
        <f>ROUND(E634*J634,2)</f>
        <v>0</v>
      </c>
      <c r="L634" s="240">
        <v>21</v>
      </c>
      <c r="M634" s="240">
        <f>G634*(1+L634/100)</f>
        <v>0</v>
      </c>
      <c r="N634" s="238">
        <v>4.8999999999999998E-4</v>
      </c>
      <c r="O634" s="238">
        <f>ROUND(E634*N634,2)</f>
        <v>0.01</v>
      </c>
      <c r="P634" s="238">
        <v>8.9999999999999993E-3</v>
      </c>
      <c r="Q634" s="238">
        <f>ROUND(E634*P634,2)</f>
        <v>0.2</v>
      </c>
      <c r="R634" s="240" t="s">
        <v>753</v>
      </c>
      <c r="S634" s="240" t="s">
        <v>204</v>
      </c>
      <c r="T634" s="241" t="s">
        <v>204</v>
      </c>
      <c r="U634" s="223">
        <v>0.247</v>
      </c>
      <c r="V634" s="223">
        <f>ROUND(E634*U634,2)</f>
        <v>5.51</v>
      </c>
      <c r="W634" s="223"/>
      <c r="X634" s="223" t="s">
        <v>205</v>
      </c>
      <c r="Y634" s="223" t="s">
        <v>206</v>
      </c>
      <c r="Z634" s="212"/>
      <c r="AA634" s="212"/>
      <c r="AB634" s="212"/>
      <c r="AC634" s="212"/>
      <c r="AD634" s="212"/>
      <c r="AE634" s="212"/>
      <c r="AF634" s="212"/>
      <c r="AG634" s="212" t="s">
        <v>207</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2" x14ac:dyDescent="0.2">
      <c r="A635" s="219"/>
      <c r="B635" s="220"/>
      <c r="C635" s="251" t="s">
        <v>812</v>
      </c>
      <c r="D635" s="225"/>
      <c r="E635" s="226">
        <v>22.3</v>
      </c>
      <c r="F635" s="223"/>
      <c r="G635" s="223"/>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211</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2" x14ac:dyDescent="0.2">
      <c r="A636" s="219"/>
      <c r="B636" s="220"/>
      <c r="C636" s="252"/>
      <c r="D636" s="244"/>
      <c r="E636" s="244"/>
      <c r="F636" s="244"/>
      <c r="G636" s="244"/>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215</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35">
        <v>135</v>
      </c>
      <c r="B637" s="236" t="s">
        <v>813</v>
      </c>
      <c r="C637" s="249" t="s">
        <v>814</v>
      </c>
      <c r="D637" s="237" t="s">
        <v>384</v>
      </c>
      <c r="E637" s="238">
        <v>33.933329999999998</v>
      </c>
      <c r="F637" s="239"/>
      <c r="G637" s="240">
        <f>ROUND(E637*F637,2)</f>
        <v>0</v>
      </c>
      <c r="H637" s="239"/>
      <c r="I637" s="240">
        <f>ROUND(E637*H637,2)</f>
        <v>0</v>
      </c>
      <c r="J637" s="239"/>
      <c r="K637" s="240">
        <f>ROUND(E637*J637,2)</f>
        <v>0</v>
      </c>
      <c r="L637" s="240">
        <v>21</v>
      </c>
      <c r="M637" s="240">
        <f>G637*(1+L637/100)</f>
        <v>0</v>
      </c>
      <c r="N637" s="238">
        <v>4.8999999999999998E-4</v>
      </c>
      <c r="O637" s="238">
        <f>ROUND(E637*N637,2)</f>
        <v>0.02</v>
      </c>
      <c r="P637" s="238">
        <v>0.04</v>
      </c>
      <c r="Q637" s="238">
        <f>ROUND(E637*P637,2)</f>
        <v>1.36</v>
      </c>
      <c r="R637" s="240" t="s">
        <v>753</v>
      </c>
      <c r="S637" s="240" t="s">
        <v>204</v>
      </c>
      <c r="T637" s="241" t="s">
        <v>204</v>
      </c>
      <c r="U637" s="223">
        <v>0.66800000000000004</v>
      </c>
      <c r="V637" s="223">
        <f>ROUND(E637*U637,2)</f>
        <v>22.67</v>
      </c>
      <c r="W637" s="223"/>
      <c r="X637" s="223" t="s">
        <v>205</v>
      </c>
      <c r="Y637" s="223" t="s">
        <v>206</v>
      </c>
      <c r="Z637" s="212"/>
      <c r="AA637" s="212"/>
      <c r="AB637" s="212"/>
      <c r="AC637" s="212"/>
      <c r="AD637" s="212"/>
      <c r="AE637" s="212"/>
      <c r="AF637" s="212"/>
      <c r="AG637" s="212" t="s">
        <v>207</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51" t="s">
        <v>815</v>
      </c>
      <c r="D638" s="225"/>
      <c r="E638" s="226">
        <v>3.73333</v>
      </c>
      <c r="F638" s="223"/>
      <c r="G638" s="223"/>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211</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1" t="s">
        <v>816</v>
      </c>
      <c r="D639" s="225"/>
      <c r="E639" s="226">
        <v>6.4</v>
      </c>
      <c r="F639" s="223"/>
      <c r="G639" s="223"/>
      <c r="H639" s="223"/>
      <c r="I639" s="223"/>
      <c r="J639" s="223"/>
      <c r="K639" s="223"/>
      <c r="L639" s="223"/>
      <c r="M639" s="223"/>
      <c r="N639" s="222"/>
      <c r="O639" s="222"/>
      <c r="P639" s="222"/>
      <c r="Q639" s="222"/>
      <c r="R639" s="223"/>
      <c r="S639" s="223"/>
      <c r="T639" s="223"/>
      <c r="U639" s="223"/>
      <c r="V639" s="223"/>
      <c r="W639" s="223"/>
      <c r="X639" s="223"/>
      <c r="Y639" s="223"/>
      <c r="Z639" s="212"/>
      <c r="AA639" s="212"/>
      <c r="AB639" s="212"/>
      <c r="AC639" s="212"/>
      <c r="AD639" s="212"/>
      <c r="AE639" s="212"/>
      <c r="AF639" s="212"/>
      <c r="AG639" s="212" t="s">
        <v>211</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51" t="s">
        <v>817</v>
      </c>
      <c r="D640" s="225"/>
      <c r="E640" s="226">
        <v>18.899999999999999</v>
      </c>
      <c r="F640" s="223"/>
      <c r="G640" s="223"/>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211</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1" t="s">
        <v>818</v>
      </c>
      <c r="D641" s="225"/>
      <c r="E641" s="226">
        <v>4.9000000000000004</v>
      </c>
      <c r="F641" s="223"/>
      <c r="G641" s="223"/>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211</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2" x14ac:dyDescent="0.2">
      <c r="A642" s="219"/>
      <c r="B642" s="220"/>
      <c r="C642" s="252"/>
      <c r="D642" s="244"/>
      <c r="E642" s="244"/>
      <c r="F642" s="244"/>
      <c r="G642" s="244"/>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215</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35">
        <v>136</v>
      </c>
      <c r="B643" s="236" t="s">
        <v>813</v>
      </c>
      <c r="C643" s="249" t="s">
        <v>814</v>
      </c>
      <c r="D643" s="237" t="s">
        <v>384</v>
      </c>
      <c r="E643" s="238">
        <v>8.8000000000000007</v>
      </c>
      <c r="F643" s="239"/>
      <c r="G643" s="240">
        <f>ROUND(E643*F643,2)</f>
        <v>0</v>
      </c>
      <c r="H643" s="239"/>
      <c r="I643" s="240">
        <f>ROUND(E643*H643,2)</f>
        <v>0</v>
      </c>
      <c r="J643" s="239"/>
      <c r="K643" s="240">
        <f>ROUND(E643*J643,2)</f>
        <v>0</v>
      </c>
      <c r="L643" s="240">
        <v>21</v>
      </c>
      <c r="M643" s="240">
        <f>G643*(1+L643/100)</f>
        <v>0</v>
      </c>
      <c r="N643" s="238">
        <v>4.8999999999999998E-4</v>
      </c>
      <c r="O643" s="238">
        <f>ROUND(E643*N643,2)</f>
        <v>0</v>
      </c>
      <c r="P643" s="238">
        <v>0.04</v>
      </c>
      <c r="Q643" s="238">
        <f>ROUND(E643*P643,2)</f>
        <v>0.35</v>
      </c>
      <c r="R643" s="240" t="s">
        <v>753</v>
      </c>
      <c r="S643" s="240" t="s">
        <v>204</v>
      </c>
      <c r="T643" s="241" t="s">
        <v>204</v>
      </c>
      <c r="U643" s="223">
        <v>0.66800000000000004</v>
      </c>
      <c r="V643" s="223">
        <f>ROUND(E643*U643,2)</f>
        <v>5.88</v>
      </c>
      <c r="W643" s="223"/>
      <c r="X643" s="223" t="s">
        <v>205</v>
      </c>
      <c r="Y643" s="223" t="s">
        <v>206</v>
      </c>
      <c r="Z643" s="212"/>
      <c r="AA643" s="212"/>
      <c r="AB643" s="212"/>
      <c r="AC643" s="212"/>
      <c r="AD643" s="212"/>
      <c r="AE643" s="212"/>
      <c r="AF643" s="212"/>
      <c r="AG643" s="212" t="s">
        <v>207</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
      <c r="A644" s="219"/>
      <c r="B644" s="220"/>
      <c r="C644" s="251" t="s">
        <v>819</v>
      </c>
      <c r="D644" s="225"/>
      <c r="E644" s="226">
        <v>8.8000000000000007</v>
      </c>
      <c r="F644" s="223"/>
      <c r="G644" s="223"/>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211</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52"/>
      <c r="D645" s="244"/>
      <c r="E645" s="244"/>
      <c r="F645" s="244"/>
      <c r="G645" s="244"/>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215</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35">
        <v>137</v>
      </c>
      <c r="B646" s="236" t="s">
        <v>820</v>
      </c>
      <c r="C646" s="249" t="s">
        <v>821</v>
      </c>
      <c r="D646" s="237" t="s">
        <v>384</v>
      </c>
      <c r="E646" s="238">
        <v>18.783329999999999</v>
      </c>
      <c r="F646" s="239"/>
      <c r="G646" s="240">
        <f>ROUND(E646*F646,2)</f>
        <v>0</v>
      </c>
      <c r="H646" s="239"/>
      <c r="I646" s="240">
        <f>ROUND(E646*H646,2)</f>
        <v>0</v>
      </c>
      <c r="J646" s="239"/>
      <c r="K646" s="240">
        <f>ROUND(E646*J646,2)</f>
        <v>0</v>
      </c>
      <c r="L646" s="240">
        <v>21</v>
      </c>
      <c r="M646" s="240">
        <f>G646*(1+L646/100)</f>
        <v>0</v>
      </c>
      <c r="N646" s="238">
        <v>4.8999999999999998E-4</v>
      </c>
      <c r="O646" s="238">
        <f>ROUND(E646*N646,2)</f>
        <v>0.01</v>
      </c>
      <c r="P646" s="238">
        <v>8.1000000000000003E-2</v>
      </c>
      <c r="Q646" s="238">
        <f>ROUND(E646*P646,2)</f>
        <v>1.52</v>
      </c>
      <c r="R646" s="240" t="s">
        <v>753</v>
      </c>
      <c r="S646" s="240" t="s">
        <v>204</v>
      </c>
      <c r="T646" s="241" t="s">
        <v>204</v>
      </c>
      <c r="U646" s="223">
        <v>0.81200000000000006</v>
      </c>
      <c r="V646" s="223">
        <f>ROUND(E646*U646,2)</f>
        <v>15.25</v>
      </c>
      <c r="W646" s="223"/>
      <c r="X646" s="223" t="s">
        <v>205</v>
      </c>
      <c r="Y646" s="223" t="s">
        <v>206</v>
      </c>
      <c r="Z646" s="212"/>
      <c r="AA646" s="212"/>
      <c r="AB646" s="212"/>
      <c r="AC646" s="212"/>
      <c r="AD646" s="212"/>
      <c r="AE646" s="212"/>
      <c r="AF646" s="212"/>
      <c r="AG646" s="212" t="s">
        <v>207</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51" t="s">
        <v>822</v>
      </c>
      <c r="D647" s="225"/>
      <c r="E647" s="226">
        <v>8.2833299999999994</v>
      </c>
      <c r="F647" s="223"/>
      <c r="G647" s="223"/>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211</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1" t="s">
        <v>823</v>
      </c>
      <c r="D648" s="225"/>
      <c r="E648" s="226">
        <v>10.5</v>
      </c>
      <c r="F648" s="223"/>
      <c r="G648" s="223"/>
      <c r="H648" s="223"/>
      <c r="I648" s="223"/>
      <c r="J648" s="223"/>
      <c r="K648" s="223"/>
      <c r="L648" s="223"/>
      <c r="M648" s="223"/>
      <c r="N648" s="222"/>
      <c r="O648" s="222"/>
      <c r="P648" s="222"/>
      <c r="Q648" s="222"/>
      <c r="R648" s="223"/>
      <c r="S648" s="223"/>
      <c r="T648" s="223"/>
      <c r="U648" s="223"/>
      <c r="V648" s="223"/>
      <c r="W648" s="223"/>
      <c r="X648" s="223"/>
      <c r="Y648" s="223"/>
      <c r="Z648" s="212"/>
      <c r="AA648" s="212"/>
      <c r="AB648" s="212"/>
      <c r="AC648" s="212"/>
      <c r="AD648" s="212"/>
      <c r="AE648" s="212"/>
      <c r="AF648" s="212"/>
      <c r="AG648" s="212" t="s">
        <v>211</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
      <c r="A649" s="219"/>
      <c r="B649" s="220"/>
      <c r="C649" s="252"/>
      <c r="D649" s="244"/>
      <c r="E649" s="244"/>
      <c r="F649" s="244"/>
      <c r="G649" s="244"/>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215</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ht="22.5" outlineLevel="1" x14ac:dyDescent="0.2">
      <c r="A650" s="235">
        <v>138</v>
      </c>
      <c r="B650" s="236" t="s">
        <v>824</v>
      </c>
      <c r="C650" s="249" t="s">
        <v>825</v>
      </c>
      <c r="D650" s="237" t="s">
        <v>332</v>
      </c>
      <c r="E650" s="238">
        <v>1</v>
      </c>
      <c r="F650" s="239"/>
      <c r="G650" s="240">
        <f>ROUND(E650*F650,2)</f>
        <v>0</v>
      </c>
      <c r="H650" s="239"/>
      <c r="I650" s="240">
        <f>ROUND(E650*H650,2)</f>
        <v>0</v>
      </c>
      <c r="J650" s="239"/>
      <c r="K650" s="240">
        <f>ROUND(E650*J650,2)</f>
        <v>0</v>
      </c>
      <c r="L650" s="240">
        <v>21</v>
      </c>
      <c r="M650" s="240">
        <f>G650*(1+L650/100)</f>
        <v>0</v>
      </c>
      <c r="N650" s="238">
        <v>0</v>
      </c>
      <c r="O650" s="238">
        <f>ROUND(E650*N650,2)</f>
        <v>0</v>
      </c>
      <c r="P650" s="238">
        <v>4.4999999999999998E-2</v>
      </c>
      <c r="Q650" s="238">
        <f>ROUND(E650*P650,2)</f>
        <v>0.05</v>
      </c>
      <c r="R650" s="240" t="s">
        <v>753</v>
      </c>
      <c r="S650" s="240" t="s">
        <v>204</v>
      </c>
      <c r="T650" s="241" t="s">
        <v>204</v>
      </c>
      <c r="U650" s="223">
        <v>0.26</v>
      </c>
      <c r="V650" s="223">
        <f>ROUND(E650*U650,2)</f>
        <v>0.26</v>
      </c>
      <c r="W650" s="223"/>
      <c r="X650" s="223" t="s">
        <v>205</v>
      </c>
      <c r="Y650" s="223" t="s">
        <v>206</v>
      </c>
      <c r="Z650" s="212"/>
      <c r="AA650" s="212"/>
      <c r="AB650" s="212"/>
      <c r="AC650" s="212"/>
      <c r="AD650" s="212"/>
      <c r="AE650" s="212"/>
      <c r="AF650" s="212"/>
      <c r="AG650" s="212" t="s">
        <v>207</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2" x14ac:dyDescent="0.2">
      <c r="A651" s="219"/>
      <c r="B651" s="220"/>
      <c r="C651" s="251" t="s">
        <v>78</v>
      </c>
      <c r="D651" s="225"/>
      <c r="E651" s="226">
        <v>1</v>
      </c>
      <c r="F651" s="223"/>
      <c r="G651" s="223"/>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211</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2" x14ac:dyDescent="0.2">
      <c r="A652" s="219"/>
      <c r="B652" s="220"/>
      <c r="C652" s="252"/>
      <c r="D652" s="244"/>
      <c r="E652" s="244"/>
      <c r="F652" s="244"/>
      <c r="G652" s="244"/>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215</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ht="22.5" outlineLevel="1" x14ac:dyDescent="0.2">
      <c r="A653" s="235">
        <v>139</v>
      </c>
      <c r="B653" s="236" t="s">
        <v>826</v>
      </c>
      <c r="C653" s="249" t="s">
        <v>827</v>
      </c>
      <c r="D653" s="237" t="s">
        <v>267</v>
      </c>
      <c r="E653" s="238">
        <v>85.35</v>
      </c>
      <c r="F653" s="239"/>
      <c r="G653" s="240">
        <f>ROUND(E653*F653,2)</f>
        <v>0</v>
      </c>
      <c r="H653" s="239"/>
      <c r="I653" s="240">
        <f>ROUND(E653*H653,2)</f>
        <v>0</v>
      </c>
      <c r="J653" s="239"/>
      <c r="K653" s="240">
        <f>ROUND(E653*J653,2)</f>
        <v>0</v>
      </c>
      <c r="L653" s="240">
        <v>21</v>
      </c>
      <c r="M653" s="240">
        <f>G653*(1+L653/100)</f>
        <v>0</v>
      </c>
      <c r="N653" s="238">
        <v>0</v>
      </c>
      <c r="O653" s="238">
        <f>ROUND(E653*N653,2)</f>
        <v>0</v>
      </c>
      <c r="P653" s="238">
        <v>4.5999999999999999E-2</v>
      </c>
      <c r="Q653" s="238">
        <f>ROUND(E653*P653,2)</f>
        <v>3.93</v>
      </c>
      <c r="R653" s="240" t="s">
        <v>753</v>
      </c>
      <c r="S653" s="240" t="s">
        <v>204</v>
      </c>
      <c r="T653" s="241" t="s">
        <v>204</v>
      </c>
      <c r="U653" s="223">
        <v>0.26</v>
      </c>
      <c r="V653" s="223">
        <f>ROUND(E653*U653,2)</f>
        <v>22.19</v>
      </c>
      <c r="W653" s="223"/>
      <c r="X653" s="223" t="s">
        <v>205</v>
      </c>
      <c r="Y653" s="223" t="s">
        <v>206</v>
      </c>
      <c r="Z653" s="212"/>
      <c r="AA653" s="212"/>
      <c r="AB653" s="212"/>
      <c r="AC653" s="212"/>
      <c r="AD653" s="212"/>
      <c r="AE653" s="212"/>
      <c r="AF653" s="212"/>
      <c r="AG653" s="212" t="s">
        <v>207</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2" x14ac:dyDescent="0.2">
      <c r="A654" s="219"/>
      <c r="B654" s="220"/>
      <c r="C654" s="251" t="s">
        <v>550</v>
      </c>
      <c r="D654" s="225"/>
      <c r="E654" s="226">
        <v>24.15</v>
      </c>
      <c r="F654" s="223"/>
      <c r="G654" s="22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211</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51" t="s">
        <v>551</v>
      </c>
      <c r="D655" s="225"/>
      <c r="E655" s="226">
        <v>-3.9</v>
      </c>
      <c r="F655" s="223"/>
      <c r="G655" s="223"/>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211</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51" t="s">
        <v>575</v>
      </c>
      <c r="D656" s="225"/>
      <c r="E656" s="226">
        <v>65.099999999999994</v>
      </c>
      <c r="F656" s="223"/>
      <c r="G656" s="223"/>
      <c r="H656" s="223"/>
      <c r="I656" s="223"/>
      <c r="J656" s="223"/>
      <c r="K656" s="223"/>
      <c r="L656" s="223"/>
      <c r="M656" s="223"/>
      <c r="N656" s="222"/>
      <c r="O656" s="222"/>
      <c r="P656" s="222"/>
      <c r="Q656" s="222"/>
      <c r="R656" s="223"/>
      <c r="S656" s="223"/>
      <c r="T656" s="223"/>
      <c r="U656" s="223"/>
      <c r="V656" s="223"/>
      <c r="W656" s="223"/>
      <c r="X656" s="223"/>
      <c r="Y656" s="223"/>
      <c r="Z656" s="212"/>
      <c r="AA656" s="212"/>
      <c r="AB656" s="212"/>
      <c r="AC656" s="212"/>
      <c r="AD656" s="212"/>
      <c r="AE656" s="212"/>
      <c r="AF656" s="212"/>
      <c r="AG656" s="212" t="s">
        <v>211</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52"/>
      <c r="D657" s="244"/>
      <c r="E657" s="244"/>
      <c r="F657" s="244"/>
      <c r="G657" s="244"/>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215</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ht="22.5" outlineLevel="1" x14ac:dyDescent="0.2">
      <c r="A658" s="235">
        <v>140</v>
      </c>
      <c r="B658" s="236" t="s">
        <v>828</v>
      </c>
      <c r="C658" s="249" t="s">
        <v>829</v>
      </c>
      <c r="D658" s="237" t="s">
        <v>267</v>
      </c>
      <c r="E658" s="238">
        <v>146.75</v>
      </c>
      <c r="F658" s="239"/>
      <c r="G658" s="240">
        <f>ROUND(E658*F658,2)</f>
        <v>0</v>
      </c>
      <c r="H658" s="239"/>
      <c r="I658" s="240">
        <f>ROUND(E658*H658,2)</f>
        <v>0</v>
      </c>
      <c r="J658" s="239"/>
      <c r="K658" s="240">
        <f>ROUND(E658*J658,2)</f>
        <v>0</v>
      </c>
      <c r="L658" s="240">
        <v>21</v>
      </c>
      <c r="M658" s="240">
        <f>G658*(1+L658/100)</f>
        <v>0</v>
      </c>
      <c r="N658" s="238">
        <v>0</v>
      </c>
      <c r="O658" s="238">
        <f>ROUND(E658*N658,2)</f>
        <v>0</v>
      </c>
      <c r="P658" s="238">
        <v>0.01</v>
      </c>
      <c r="Q658" s="238">
        <f>ROUND(E658*P658,2)</f>
        <v>1.47</v>
      </c>
      <c r="R658" s="240" t="s">
        <v>753</v>
      </c>
      <c r="S658" s="240" t="s">
        <v>204</v>
      </c>
      <c r="T658" s="241" t="s">
        <v>204</v>
      </c>
      <c r="U658" s="223">
        <v>0.04</v>
      </c>
      <c r="V658" s="223">
        <f>ROUND(E658*U658,2)</f>
        <v>5.87</v>
      </c>
      <c r="W658" s="223"/>
      <c r="X658" s="223" t="s">
        <v>205</v>
      </c>
      <c r="Y658" s="223" t="s">
        <v>206</v>
      </c>
      <c r="Z658" s="212"/>
      <c r="AA658" s="212"/>
      <c r="AB658" s="212"/>
      <c r="AC658" s="212"/>
      <c r="AD658" s="212"/>
      <c r="AE658" s="212"/>
      <c r="AF658" s="212"/>
      <c r="AG658" s="212" t="s">
        <v>207</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51" t="s">
        <v>830</v>
      </c>
      <c r="D659" s="225"/>
      <c r="E659" s="226">
        <v>146.75</v>
      </c>
      <c r="F659" s="223"/>
      <c r="G659" s="223"/>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211</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2" x14ac:dyDescent="0.2">
      <c r="A660" s="219"/>
      <c r="B660" s="220"/>
      <c r="C660" s="252"/>
      <c r="D660" s="244"/>
      <c r="E660" s="244"/>
      <c r="F660" s="244"/>
      <c r="G660" s="244"/>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215</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ht="22.5" outlineLevel="1" x14ac:dyDescent="0.2">
      <c r="A661" s="235">
        <v>141</v>
      </c>
      <c r="B661" s="236" t="s">
        <v>831</v>
      </c>
      <c r="C661" s="249" t="s">
        <v>832</v>
      </c>
      <c r="D661" s="237" t="s">
        <v>267</v>
      </c>
      <c r="E661" s="238">
        <v>20.25</v>
      </c>
      <c r="F661" s="239"/>
      <c r="G661" s="240">
        <f>ROUND(E661*F661,2)</f>
        <v>0</v>
      </c>
      <c r="H661" s="239"/>
      <c r="I661" s="240">
        <f>ROUND(E661*H661,2)</f>
        <v>0</v>
      </c>
      <c r="J661" s="239"/>
      <c r="K661" s="240">
        <f>ROUND(E661*J661,2)</f>
        <v>0</v>
      </c>
      <c r="L661" s="240">
        <v>21</v>
      </c>
      <c r="M661" s="240">
        <f>G661*(1+L661/100)</f>
        <v>0</v>
      </c>
      <c r="N661" s="238">
        <v>0</v>
      </c>
      <c r="O661" s="238">
        <f>ROUND(E661*N661,2)</f>
        <v>0</v>
      </c>
      <c r="P661" s="238">
        <v>6.8000000000000005E-2</v>
      </c>
      <c r="Q661" s="238">
        <f>ROUND(E661*P661,2)</f>
        <v>1.38</v>
      </c>
      <c r="R661" s="240" t="s">
        <v>753</v>
      </c>
      <c r="S661" s="240" t="s">
        <v>204</v>
      </c>
      <c r="T661" s="241" t="s">
        <v>204</v>
      </c>
      <c r="U661" s="223">
        <v>0.3</v>
      </c>
      <c r="V661" s="223">
        <f>ROUND(E661*U661,2)</f>
        <v>6.08</v>
      </c>
      <c r="W661" s="223"/>
      <c r="X661" s="223" t="s">
        <v>205</v>
      </c>
      <c r="Y661" s="223" t="s">
        <v>206</v>
      </c>
      <c r="Z661" s="212"/>
      <c r="AA661" s="212"/>
      <c r="AB661" s="212"/>
      <c r="AC661" s="212"/>
      <c r="AD661" s="212"/>
      <c r="AE661" s="212"/>
      <c r="AF661" s="212"/>
      <c r="AG661" s="212" t="s">
        <v>207</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50" t="s">
        <v>833</v>
      </c>
      <c r="D662" s="242"/>
      <c r="E662" s="242"/>
      <c r="F662" s="242"/>
      <c r="G662" s="242"/>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209</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2" x14ac:dyDescent="0.2">
      <c r="A663" s="219"/>
      <c r="B663" s="220"/>
      <c r="C663" s="251" t="s">
        <v>834</v>
      </c>
      <c r="D663" s="225"/>
      <c r="E663" s="226">
        <v>24.15</v>
      </c>
      <c r="F663" s="223"/>
      <c r="G663" s="223"/>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211</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51" t="s">
        <v>551</v>
      </c>
      <c r="D664" s="225"/>
      <c r="E664" s="226">
        <v>-3.9</v>
      </c>
      <c r="F664" s="223"/>
      <c r="G664" s="223"/>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211</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2" x14ac:dyDescent="0.2">
      <c r="A665" s="219"/>
      <c r="B665" s="220"/>
      <c r="C665" s="252"/>
      <c r="D665" s="244"/>
      <c r="E665" s="244"/>
      <c r="F665" s="244"/>
      <c r="G665" s="244"/>
      <c r="H665" s="223"/>
      <c r="I665" s="223"/>
      <c r="J665" s="223"/>
      <c r="K665" s="223"/>
      <c r="L665" s="223"/>
      <c r="M665" s="223"/>
      <c r="N665" s="222"/>
      <c r="O665" s="222"/>
      <c r="P665" s="222"/>
      <c r="Q665" s="222"/>
      <c r="R665" s="223"/>
      <c r="S665" s="223"/>
      <c r="T665" s="223"/>
      <c r="U665" s="223"/>
      <c r="V665" s="223"/>
      <c r="W665" s="223"/>
      <c r="X665" s="223"/>
      <c r="Y665" s="223"/>
      <c r="Z665" s="212"/>
      <c r="AA665" s="212"/>
      <c r="AB665" s="212"/>
      <c r="AC665" s="212"/>
      <c r="AD665" s="212"/>
      <c r="AE665" s="212"/>
      <c r="AF665" s="212"/>
      <c r="AG665" s="212" t="s">
        <v>215</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x14ac:dyDescent="0.2">
      <c r="A666" s="228" t="s">
        <v>198</v>
      </c>
      <c r="B666" s="229" t="s">
        <v>110</v>
      </c>
      <c r="C666" s="248" t="s">
        <v>111</v>
      </c>
      <c r="D666" s="230"/>
      <c r="E666" s="231"/>
      <c r="F666" s="232"/>
      <c r="G666" s="232">
        <f>SUMIF(AG667:AG669,"&lt;&gt;NOR",G667:G669)</f>
        <v>0</v>
      </c>
      <c r="H666" s="232"/>
      <c r="I666" s="232">
        <f>SUM(I667:I669)</f>
        <v>0</v>
      </c>
      <c r="J666" s="232"/>
      <c r="K666" s="232">
        <f>SUM(K667:K669)</f>
        <v>0</v>
      </c>
      <c r="L666" s="232"/>
      <c r="M666" s="232">
        <f>SUM(M667:M669)</f>
        <v>0</v>
      </c>
      <c r="N666" s="231"/>
      <c r="O666" s="231">
        <f>SUM(O667:O669)</f>
        <v>0</v>
      </c>
      <c r="P666" s="231"/>
      <c r="Q666" s="231">
        <f>SUM(Q667:Q669)</f>
        <v>0</v>
      </c>
      <c r="R666" s="232"/>
      <c r="S666" s="232"/>
      <c r="T666" s="233"/>
      <c r="U666" s="227"/>
      <c r="V666" s="227">
        <f>SUM(V667:V669)</f>
        <v>469.42</v>
      </c>
      <c r="W666" s="227"/>
      <c r="X666" s="227"/>
      <c r="Y666" s="227"/>
      <c r="AG666" t="s">
        <v>199</v>
      </c>
    </row>
    <row r="667" spans="1:60" outlineLevel="1" x14ac:dyDescent="0.2">
      <c r="A667" s="235">
        <v>142</v>
      </c>
      <c r="B667" s="236" t="s">
        <v>835</v>
      </c>
      <c r="C667" s="249" t="s">
        <v>836</v>
      </c>
      <c r="D667" s="237" t="s">
        <v>283</v>
      </c>
      <c r="E667" s="238">
        <v>550.96198000000004</v>
      </c>
      <c r="F667" s="239"/>
      <c r="G667" s="240">
        <f>ROUND(E667*F667,2)</f>
        <v>0</v>
      </c>
      <c r="H667" s="239"/>
      <c r="I667" s="240">
        <f>ROUND(E667*H667,2)</f>
        <v>0</v>
      </c>
      <c r="J667" s="239"/>
      <c r="K667" s="240">
        <f>ROUND(E667*J667,2)</f>
        <v>0</v>
      </c>
      <c r="L667" s="240">
        <v>21</v>
      </c>
      <c r="M667" s="240">
        <f>G667*(1+L667/100)</f>
        <v>0</v>
      </c>
      <c r="N667" s="238">
        <v>0</v>
      </c>
      <c r="O667" s="238">
        <f>ROUND(E667*N667,2)</f>
        <v>0</v>
      </c>
      <c r="P667" s="238">
        <v>0</v>
      </c>
      <c r="Q667" s="238">
        <f>ROUND(E667*P667,2)</f>
        <v>0</v>
      </c>
      <c r="R667" s="240" t="s">
        <v>302</v>
      </c>
      <c r="S667" s="240" t="s">
        <v>204</v>
      </c>
      <c r="T667" s="241" t="s">
        <v>204</v>
      </c>
      <c r="U667" s="223">
        <v>0.85199999999999998</v>
      </c>
      <c r="V667" s="223">
        <f>ROUND(E667*U667,2)</f>
        <v>469.42</v>
      </c>
      <c r="W667" s="223"/>
      <c r="X667" s="223" t="s">
        <v>837</v>
      </c>
      <c r="Y667" s="223" t="s">
        <v>206</v>
      </c>
      <c r="Z667" s="212"/>
      <c r="AA667" s="212"/>
      <c r="AB667" s="212"/>
      <c r="AC667" s="212"/>
      <c r="AD667" s="212"/>
      <c r="AE667" s="212"/>
      <c r="AF667" s="212"/>
      <c r="AG667" s="212" t="s">
        <v>838</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ht="22.5" outlineLevel="2" x14ac:dyDescent="0.2">
      <c r="A668" s="219"/>
      <c r="B668" s="220"/>
      <c r="C668" s="250" t="s">
        <v>839</v>
      </c>
      <c r="D668" s="242"/>
      <c r="E668" s="242"/>
      <c r="F668" s="242"/>
      <c r="G668" s="242"/>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209</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45" t="str">
        <f>C668</f>
        <v>přesun hmot pro budovy občanské výstavby (JKSO 801), budovy pro bydlení (JKSO 803) budovy pro výrobu a služby (JKSO 812) s nosnou svislou konstrukcí zděnou z cihel nebo tvárnic nebo kovovou</v>
      </c>
      <c r="BB668" s="212"/>
      <c r="BC668" s="212"/>
      <c r="BD668" s="212"/>
      <c r="BE668" s="212"/>
      <c r="BF668" s="212"/>
      <c r="BG668" s="212"/>
      <c r="BH668" s="212"/>
    </row>
    <row r="669" spans="1:60" outlineLevel="2" x14ac:dyDescent="0.2">
      <c r="A669" s="219"/>
      <c r="B669" s="220"/>
      <c r="C669" s="252"/>
      <c r="D669" s="244"/>
      <c r="E669" s="244"/>
      <c r="F669" s="244"/>
      <c r="G669" s="244"/>
      <c r="H669" s="223"/>
      <c r="I669" s="223"/>
      <c r="J669" s="223"/>
      <c r="K669" s="223"/>
      <c r="L669" s="223"/>
      <c r="M669" s="223"/>
      <c r="N669" s="222"/>
      <c r="O669" s="222"/>
      <c r="P669" s="222"/>
      <c r="Q669" s="222"/>
      <c r="R669" s="223"/>
      <c r="S669" s="223"/>
      <c r="T669" s="223"/>
      <c r="U669" s="223"/>
      <c r="V669" s="223"/>
      <c r="W669" s="223"/>
      <c r="X669" s="223"/>
      <c r="Y669" s="223"/>
      <c r="Z669" s="212"/>
      <c r="AA669" s="212"/>
      <c r="AB669" s="212"/>
      <c r="AC669" s="212"/>
      <c r="AD669" s="212"/>
      <c r="AE669" s="212"/>
      <c r="AF669" s="212"/>
      <c r="AG669" s="212" t="s">
        <v>215</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x14ac:dyDescent="0.2">
      <c r="A670" s="228" t="s">
        <v>198</v>
      </c>
      <c r="B670" s="229" t="s">
        <v>112</v>
      </c>
      <c r="C670" s="248" t="s">
        <v>113</v>
      </c>
      <c r="D670" s="230"/>
      <c r="E670" s="231"/>
      <c r="F670" s="232"/>
      <c r="G670" s="232">
        <f>SUMIF(AG671:AG713,"&lt;&gt;NOR",G671:G713)</f>
        <v>0</v>
      </c>
      <c r="H670" s="232"/>
      <c r="I670" s="232">
        <f>SUM(I671:I713)</f>
        <v>0</v>
      </c>
      <c r="J670" s="232"/>
      <c r="K670" s="232">
        <f>SUM(K671:K713)</f>
        <v>0</v>
      </c>
      <c r="L670" s="232"/>
      <c r="M670" s="232">
        <f>SUM(M671:M713)</f>
        <v>0</v>
      </c>
      <c r="N670" s="231"/>
      <c r="O670" s="231">
        <f>SUM(O671:O713)</f>
        <v>1.0700000000000003</v>
      </c>
      <c r="P670" s="231"/>
      <c r="Q670" s="231">
        <f>SUM(Q671:Q713)</f>
        <v>0</v>
      </c>
      <c r="R670" s="232"/>
      <c r="S670" s="232"/>
      <c r="T670" s="233"/>
      <c r="U670" s="227"/>
      <c r="V670" s="227">
        <f>SUM(V671:V713)</f>
        <v>121.99999999999999</v>
      </c>
      <c r="W670" s="227"/>
      <c r="X670" s="227"/>
      <c r="Y670" s="227"/>
      <c r="AG670" t="s">
        <v>199</v>
      </c>
    </row>
    <row r="671" spans="1:60" ht="22.5" outlineLevel="1" x14ac:dyDescent="0.2">
      <c r="A671" s="235">
        <v>143</v>
      </c>
      <c r="B671" s="236" t="s">
        <v>840</v>
      </c>
      <c r="C671" s="249" t="s">
        <v>841</v>
      </c>
      <c r="D671" s="237" t="s">
        <v>267</v>
      </c>
      <c r="E671" s="238">
        <v>63.207500000000003</v>
      </c>
      <c r="F671" s="239"/>
      <c r="G671" s="240">
        <f>ROUND(E671*F671,2)</f>
        <v>0</v>
      </c>
      <c r="H671" s="239"/>
      <c r="I671" s="240">
        <f>ROUND(E671*H671,2)</f>
        <v>0</v>
      </c>
      <c r="J671" s="239"/>
      <c r="K671" s="240">
        <f>ROUND(E671*J671,2)</f>
        <v>0</v>
      </c>
      <c r="L671" s="240">
        <v>21</v>
      </c>
      <c r="M671" s="240">
        <f>G671*(1+L671/100)</f>
        <v>0</v>
      </c>
      <c r="N671" s="238">
        <v>3.3E-4</v>
      </c>
      <c r="O671" s="238">
        <f>ROUND(E671*N671,2)</f>
        <v>0.02</v>
      </c>
      <c r="P671" s="238">
        <v>0</v>
      </c>
      <c r="Q671" s="238">
        <f>ROUND(E671*P671,2)</f>
        <v>0</v>
      </c>
      <c r="R671" s="240" t="s">
        <v>842</v>
      </c>
      <c r="S671" s="240" t="s">
        <v>204</v>
      </c>
      <c r="T671" s="241" t="s">
        <v>204</v>
      </c>
      <c r="U671" s="223">
        <v>2.75E-2</v>
      </c>
      <c r="V671" s="223">
        <f>ROUND(E671*U671,2)</f>
        <v>1.74</v>
      </c>
      <c r="W671" s="223"/>
      <c r="X671" s="223" t="s">
        <v>205</v>
      </c>
      <c r="Y671" s="223" t="s">
        <v>206</v>
      </c>
      <c r="Z671" s="212"/>
      <c r="AA671" s="212"/>
      <c r="AB671" s="212"/>
      <c r="AC671" s="212"/>
      <c r="AD671" s="212"/>
      <c r="AE671" s="212"/>
      <c r="AF671" s="212"/>
      <c r="AG671" s="212" t="s">
        <v>207</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2" x14ac:dyDescent="0.2">
      <c r="A672" s="219"/>
      <c r="B672" s="220"/>
      <c r="C672" s="251" t="s">
        <v>843</v>
      </c>
      <c r="D672" s="225"/>
      <c r="E672" s="226">
        <v>63.207500000000003</v>
      </c>
      <c r="F672" s="223"/>
      <c r="G672" s="223"/>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211</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2" x14ac:dyDescent="0.2">
      <c r="A673" s="219"/>
      <c r="B673" s="220"/>
      <c r="C673" s="252"/>
      <c r="D673" s="244"/>
      <c r="E673" s="244"/>
      <c r="F673" s="244"/>
      <c r="G673" s="244"/>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215</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ht="22.5" outlineLevel="1" x14ac:dyDescent="0.2">
      <c r="A674" s="235">
        <v>144</v>
      </c>
      <c r="B674" s="236" t="s">
        <v>844</v>
      </c>
      <c r="C674" s="249" t="s">
        <v>845</v>
      </c>
      <c r="D674" s="237" t="s">
        <v>267</v>
      </c>
      <c r="E674" s="238">
        <v>72.688630000000003</v>
      </c>
      <c r="F674" s="239"/>
      <c r="G674" s="240">
        <f>ROUND(E674*F674,2)</f>
        <v>0</v>
      </c>
      <c r="H674" s="239"/>
      <c r="I674" s="240">
        <f>ROUND(E674*H674,2)</f>
        <v>0</v>
      </c>
      <c r="J674" s="239"/>
      <c r="K674" s="240">
        <f>ROUND(E674*J674,2)</f>
        <v>0</v>
      </c>
      <c r="L674" s="240">
        <v>21</v>
      </c>
      <c r="M674" s="240">
        <f>G674*(1+L674/100)</f>
        <v>0</v>
      </c>
      <c r="N674" s="238">
        <v>5.5900000000000004E-3</v>
      </c>
      <c r="O674" s="238">
        <f>ROUND(E674*N674,2)</f>
        <v>0.41</v>
      </c>
      <c r="P674" s="238">
        <v>0</v>
      </c>
      <c r="Q674" s="238">
        <f>ROUND(E674*P674,2)</f>
        <v>0</v>
      </c>
      <c r="R674" s="240" t="s">
        <v>842</v>
      </c>
      <c r="S674" s="240" t="s">
        <v>204</v>
      </c>
      <c r="T674" s="241" t="s">
        <v>204</v>
      </c>
      <c r="U674" s="223">
        <v>0.22991</v>
      </c>
      <c r="V674" s="223">
        <f>ROUND(E674*U674,2)</f>
        <v>16.71</v>
      </c>
      <c r="W674" s="223"/>
      <c r="X674" s="223" t="s">
        <v>205</v>
      </c>
      <c r="Y674" s="223" t="s">
        <v>206</v>
      </c>
      <c r="Z674" s="212"/>
      <c r="AA674" s="212"/>
      <c r="AB674" s="212"/>
      <c r="AC674" s="212"/>
      <c r="AD674" s="212"/>
      <c r="AE674" s="212"/>
      <c r="AF674" s="212"/>
      <c r="AG674" s="212" t="s">
        <v>207</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2" x14ac:dyDescent="0.2">
      <c r="A675" s="219"/>
      <c r="B675" s="220"/>
      <c r="C675" s="251" t="s">
        <v>846</v>
      </c>
      <c r="D675" s="225"/>
      <c r="E675" s="226">
        <v>72.688630000000003</v>
      </c>
      <c r="F675" s="223"/>
      <c r="G675" s="223"/>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211</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2" x14ac:dyDescent="0.2">
      <c r="A676" s="219"/>
      <c r="B676" s="220"/>
      <c r="C676" s="252"/>
      <c r="D676" s="244"/>
      <c r="E676" s="244"/>
      <c r="F676" s="244"/>
      <c r="G676" s="244"/>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215</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ht="22.5" outlineLevel="1" x14ac:dyDescent="0.2">
      <c r="A677" s="235">
        <v>145</v>
      </c>
      <c r="B677" s="236" t="s">
        <v>847</v>
      </c>
      <c r="C677" s="249" t="s">
        <v>848</v>
      </c>
      <c r="D677" s="237" t="s">
        <v>267</v>
      </c>
      <c r="E677" s="238">
        <v>186.25688</v>
      </c>
      <c r="F677" s="239"/>
      <c r="G677" s="240">
        <f>ROUND(E677*F677,2)</f>
        <v>0</v>
      </c>
      <c r="H677" s="239"/>
      <c r="I677" s="240">
        <f>ROUND(E677*H677,2)</f>
        <v>0</v>
      </c>
      <c r="J677" s="239"/>
      <c r="K677" s="240">
        <f>ROUND(E677*J677,2)</f>
        <v>0</v>
      </c>
      <c r="L677" s="240">
        <v>21</v>
      </c>
      <c r="M677" s="240">
        <f>G677*(1+L677/100)</f>
        <v>0</v>
      </c>
      <c r="N677" s="238">
        <v>2.15E-3</v>
      </c>
      <c r="O677" s="238">
        <f>ROUND(E677*N677,2)</f>
        <v>0.4</v>
      </c>
      <c r="P677" s="238">
        <v>0</v>
      </c>
      <c r="Q677" s="238">
        <f>ROUND(E677*P677,2)</f>
        <v>0</v>
      </c>
      <c r="R677" s="240" t="s">
        <v>842</v>
      </c>
      <c r="S677" s="240" t="s">
        <v>204</v>
      </c>
      <c r="T677" s="241" t="s">
        <v>204</v>
      </c>
      <c r="U677" s="223">
        <v>0.31</v>
      </c>
      <c r="V677" s="223">
        <f>ROUND(E677*U677,2)</f>
        <v>57.74</v>
      </c>
      <c r="W677" s="223"/>
      <c r="X677" s="223" t="s">
        <v>205</v>
      </c>
      <c r="Y677" s="223" t="s">
        <v>206</v>
      </c>
      <c r="Z677" s="212"/>
      <c r="AA677" s="212"/>
      <c r="AB677" s="212"/>
      <c r="AC677" s="212"/>
      <c r="AD677" s="212"/>
      <c r="AE677" s="212"/>
      <c r="AF677" s="212"/>
      <c r="AG677" s="212" t="s">
        <v>207</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
      <c r="A678" s="219"/>
      <c r="B678" s="220"/>
      <c r="C678" s="251" t="s">
        <v>849</v>
      </c>
      <c r="D678" s="225"/>
      <c r="E678" s="226">
        <v>64.920379999999994</v>
      </c>
      <c r="F678" s="223"/>
      <c r="G678" s="223"/>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211</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51" t="s">
        <v>850</v>
      </c>
      <c r="D679" s="225"/>
      <c r="E679" s="226">
        <v>70.587000000000003</v>
      </c>
      <c r="F679" s="223"/>
      <c r="G679" s="223"/>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211</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1" t="s">
        <v>851</v>
      </c>
      <c r="D680" s="225"/>
      <c r="E680" s="226">
        <v>50.749499999999998</v>
      </c>
      <c r="F680" s="223"/>
      <c r="G680" s="223"/>
      <c r="H680" s="223"/>
      <c r="I680" s="223"/>
      <c r="J680" s="223"/>
      <c r="K680" s="223"/>
      <c r="L680" s="223"/>
      <c r="M680" s="223"/>
      <c r="N680" s="222"/>
      <c r="O680" s="222"/>
      <c r="P680" s="222"/>
      <c r="Q680" s="222"/>
      <c r="R680" s="223"/>
      <c r="S680" s="223"/>
      <c r="T680" s="223"/>
      <c r="U680" s="223"/>
      <c r="V680" s="223"/>
      <c r="W680" s="223"/>
      <c r="X680" s="223"/>
      <c r="Y680" s="223"/>
      <c r="Z680" s="212"/>
      <c r="AA680" s="212"/>
      <c r="AB680" s="212"/>
      <c r="AC680" s="212"/>
      <c r="AD680" s="212"/>
      <c r="AE680" s="212"/>
      <c r="AF680" s="212"/>
      <c r="AG680" s="212" t="s">
        <v>211</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2" x14ac:dyDescent="0.2">
      <c r="A681" s="219"/>
      <c r="B681" s="220"/>
      <c r="C681" s="252"/>
      <c r="D681" s="244"/>
      <c r="E681" s="244"/>
      <c r="F681" s="244"/>
      <c r="G681" s="244"/>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215</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ht="22.5" outlineLevel="1" x14ac:dyDescent="0.2">
      <c r="A682" s="235">
        <v>146</v>
      </c>
      <c r="B682" s="236" t="s">
        <v>852</v>
      </c>
      <c r="C682" s="249" t="s">
        <v>853</v>
      </c>
      <c r="D682" s="237" t="s">
        <v>267</v>
      </c>
      <c r="E682" s="238">
        <v>3.78</v>
      </c>
      <c r="F682" s="239"/>
      <c r="G682" s="240">
        <f>ROUND(E682*F682,2)</f>
        <v>0</v>
      </c>
      <c r="H682" s="239"/>
      <c r="I682" s="240">
        <f>ROUND(E682*H682,2)</f>
        <v>0</v>
      </c>
      <c r="J682" s="239"/>
      <c r="K682" s="240">
        <f>ROUND(E682*J682,2)</f>
        <v>0</v>
      </c>
      <c r="L682" s="240">
        <v>21</v>
      </c>
      <c r="M682" s="240">
        <f>G682*(1+L682/100)</f>
        <v>0</v>
      </c>
      <c r="N682" s="238">
        <v>2.2000000000000001E-3</v>
      </c>
      <c r="O682" s="238">
        <f>ROUND(E682*N682,2)</f>
        <v>0.01</v>
      </c>
      <c r="P682" s="238">
        <v>0</v>
      </c>
      <c r="Q682" s="238">
        <f>ROUND(E682*P682,2)</f>
        <v>0</v>
      </c>
      <c r="R682" s="240" t="s">
        <v>842</v>
      </c>
      <c r="S682" s="240" t="s">
        <v>204</v>
      </c>
      <c r="T682" s="241" t="s">
        <v>204</v>
      </c>
      <c r="U682" s="223">
        <v>0.39</v>
      </c>
      <c r="V682" s="223">
        <f>ROUND(E682*U682,2)</f>
        <v>1.47</v>
      </c>
      <c r="W682" s="223"/>
      <c r="X682" s="223" t="s">
        <v>205</v>
      </c>
      <c r="Y682" s="223" t="s">
        <v>206</v>
      </c>
      <c r="Z682" s="212"/>
      <c r="AA682" s="212"/>
      <c r="AB682" s="212"/>
      <c r="AC682" s="212"/>
      <c r="AD682" s="212"/>
      <c r="AE682" s="212"/>
      <c r="AF682" s="212"/>
      <c r="AG682" s="212" t="s">
        <v>207</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2" x14ac:dyDescent="0.2">
      <c r="A683" s="219"/>
      <c r="B683" s="220"/>
      <c r="C683" s="251" t="s">
        <v>854</v>
      </c>
      <c r="D683" s="225"/>
      <c r="E683" s="226">
        <v>3.78</v>
      </c>
      <c r="F683" s="223"/>
      <c r="G683" s="223"/>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211</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2" x14ac:dyDescent="0.2">
      <c r="A684" s="219"/>
      <c r="B684" s="220"/>
      <c r="C684" s="252"/>
      <c r="D684" s="244"/>
      <c r="E684" s="244"/>
      <c r="F684" s="244"/>
      <c r="G684" s="244"/>
      <c r="H684" s="223"/>
      <c r="I684" s="223"/>
      <c r="J684" s="223"/>
      <c r="K684" s="223"/>
      <c r="L684" s="223"/>
      <c r="M684" s="223"/>
      <c r="N684" s="222"/>
      <c r="O684" s="222"/>
      <c r="P684" s="222"/>
      <c r="Q684" s="222"/>
      <c r="R684" s="223"/>
      <c r="S684" s="223"/>
      <c r="T684" s="223"/>
      <c r="U684" s="223"/>
      <c r="V684" s="223"/>
      <c r="W684" s="223"/>
      <c r="X684" s="223"/>
      <c r="Y684" s="223"/>
      <c r="Z684" s="212"/>
      <c r="AA684" s="212"/>
      <c r="AB684" s="212"/>
      <c r="AC684" s="212"/>
      <c r="AD684" s="212"/>
      <c r="AE684" s="212"/>
      <c r="AF684" s="212"/>
      <c r="AG684" s="212" t="s">
        <v>215</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ht="22.5" outlineLevel="1" x14ac:dyDescent="0.2">
      <c r="A685" s="235">
        <v>147</v>
      </c>
      <c r="B685" s="236" t="s">
        <v>855</v>
      </c>
      <c r="C685" s="249" t="s">
        <v>856</v>
      </c>
      <c r="D685" s="237" t="s">
        <v>267</v>
      </c>
      <c r="E685" s="238">
        <v>186.25688</v>
      </c>
      <c r="F685" s="239"/>
      <c r="G685" s="240">
        <f>ROUND(E685*F685,2)</f>
        <v>0</v>
      </c>
      <c r="H685" s="239"/>
      <c r="I685" s="240">
        <f>ROUND(E685*H685,2)</f>
        <v>0</v>
      </c>
      <c r="J685" s="239"/>
      <c r="K685" s="240">
        <f>ROUND(E685*J685,2)</f>
        <v>0</v>
      </c>
      <c r="L685" s="240">
        <v>21</v>
      </c>
      <c r="M685" s="240">
        <f>G685*(1+L685/100)</f>
        <v>0</v>
      </c>
      <c r="N685" s="238">
        <v>3.2000000000000003E-4</v>
      </c>
      <c r="O685" s="238">
        <f>ROUND(E685*N685,2)</f>
        <v>0.06</v>
      </c>
      <c r="P685" s="238">
        <v>0</v>
      </c>
      <c r="Q685" s="238">
        <f>ROUND(E685*P685,2)</f>
        <v>0</v>
      </c>
      <c r="R685" s="240" t="s">
        <v>842</v>
      </c>
      <c r="S685" s="240" t="s">
        <v>204</v>
      </c>
      <c r="T685" s="241" t="s">
        <v>204</v>
      </c>
      <c r="U685" s="223">
        <v>0.05</v>
      </c>
      <c r="V685" s="223">
        <f>ROUND(E685*U685,2)</f>
        <v>9.31</v>
      </c>
      <c r="W685" s="223"/>
      <c r="X685" s="223" t="s">
        <v>205</v>
      </c>
      <c r="Y685" s="223" t="s">
        <v>206</v>
      </c>
      <c r="Z685" s="212"/>
      <c r="AA685" s="212"/>
      <c r="AB685" s="212"/>
      <c r="AC685" s="212"/>
      <c r="AD685" s="212"/>
      <c r="AE685" s="212"/>
      <c r="AF685" s="212"/>
      <c r="AG685" s="212" t="s">
        <v>207</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2" x14ac:dyDescent="0.2">
      <c r="A686" s="219"/>
      <c r="B686" s="220"/>
      <c r="C686" s="251" t="s">
        <v>857</v>
      </c>
      <c r="D686" s="225"/>
      <c r="E686" s="226">
        <v>70.587000000000003</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211</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51" t="s">
        <v>851</v>
      </c>
      <c r="D687" s="225"/>
      <c r="E687" s="226">
        <v>50.749499999999998</v>
      </c>
      <c r="F687" s="223"/>
      <c r="G687" s="223"/>
      <c r="H687" s="223"/>
      <c r="I687" s="223"/>
      <c r="J687" s="223"/>
      <c r="K687" s="223"/>
      <c r="L687" s="223"/>
      <c r="M687" s="223"/>
      <c r="N687" s="222"/>
      <c r="O687" s="222"/>
      <c r="P687" s="222"/>
      <c r="Q687" s="222"/>
      <c r="R687" s="223"/>
      <c r="S687" s="223"/>
      <c r="T687" s="223"/>
      <c r="U687" s="223"/>
      <c r="V687" s="223"/>
      <c r="W687" s="223"/>
      <c r="X687" s="223"/>
      <c r="Y687" s="223"/>
      <c r="Z687" s="212"/>
      <c r="AA687" s="212"/>
      <c r="AB687" s="212"/>
      <c r="AC687" s="212"/>
      <c r="AD687" s="212"/>
      <c r="AE687" s="212"/>
      <c r="AF687" s="212"/>
      <c r="AG687" s="212" t="s">
        <v>211</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1" t="s">
        <v>849</v>
      </c>
      <c r="D688" s="225"/>
      <c r="E688" s="226">
        <v>64.920379999999994</v>
      </c>
      <c r="F688" s="223"/>
      <c r="G688" s="223"/>
      <c r="H688" s="223"/>
      <c r="I688" s="223"/>
      <c r="J688" s="223"/>
      <c r="K688" s="223"/>
      <c r="L688" s="223"/>
      <c r="M688" s="223"/>
      <c r="N688" s="222"/>
      <c r="O688" s="222"/>
      <c r="P688" s="222"/>
      <c r="Q688" s="222"/>
      <c r="R688" s="223"/>
      <c r="S688" s="223"/>
      <c r="T688" s="223"/>
      <c r="U688" s="223"/>
      <c r="V688" s="223"/>
      <c r="W688" s="223"/>
      <c r="X688" s="223"/>
      <c r="Y688" s="223"/>
      <c r="Z688" s="212"/>
      <c r="AA688" s="212"/>
      <c r="AB688" s="212"/>
      <c r="AC688" s="212"/>
      <c r="AD688" s="212"/>
      <c r="AE688" s="212"/>
      <c r="AF688" s="212"/>
      <c r="AG688" s="212" t="s">
        <v>211</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2" x14ac:dyDescent="0.2">
      <c r="A689" s="219"/>
      <c r="B689" s="220"/>
      <c r="C689" s="252"/>
      <c r="D689" s="244"/>
      <c r="E689" s="244"/>
      <c r="F689" s="244"/>
      <c r="G689" s="244"/>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215</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ht="22.5" outlineLevel="1" x14ac:dyDescent="0.2">
      <c r="A690" s="235">
        <v>148</v>
      </c>
      <c r="B690" s="236" t="s">
        <v>858</v>
      </c>
      <c r="C690" s="249" t="s">
        <v>859</v>
      </c>
      <c r="D690" s="237" t="s">
        <v>267</v>
      </c>
      <c r="E690" s="238">
        <v>186.25688</v>
      </c>
      <c r="F690" s="239"/>
      <c r="G690" s="240">
        <f>ROUND(E690*F690,2)</f>
        <v>0</v>
      </c>
      <c r="H690" s="239"/>
      <c r="I690" s="240">
        <f>ROUND(E690*H690,2)</f>
        <v>0</v>
      </c>
      <c r="J690" s="239"/>
      <c r="K690" s="240">
        <f>ROUND(E690*J690,2)</f>
        <v>0</v>
      </c>
      <c r="L690" s="240">
        <v>21</v>
      </c>
      <c r="M690" s="240">
        <f>G690*(1+L690/100)</f>
        <v>0</v>
      </c>
      <c r="N690" s="238">
        <v>3.2000000000000003E-4</v>
      </c>
      <c r="O690" s="238">
        <f>ROUND(E690*N690,2)</f>
        <v>0.06</v>
      </c>
      <c r="P690" s="238">
        <v>0</v>
      </c>
      <c r="Q690" s="238">
        <f>ROUND(E690*P690,2)</f>
        <v>0</v>
      </c>
      <c r="R690" s="240" t="s">
        <v>842</v>
      </c>
      <c r="S690" s="240" t="s">
        <v>204</v>
      </c>
      <c r="T690" s="241" t="s">
        <v>204</v>
      </c>
      <c r="U690" s="223">
        <v>7.1999999999999995E-2</v>
      </c>
      <c r="V690" s="223">
        <f>ROUND(E690*U690,2)</f>
        <v>13.41</v>
      </c>
      <c r="W690" s="223"/>
      <c r="X690" s="223" t="s">
        <v>205</v>
      </c>
      <c r="Y690" s="223" t="s">
        <v>206</v>
      </c>
      <c r="Z690" s="212"/>
      <c r="AA690" s="212"/>
      <c r="AB690" s="212"/>
      <c r="AC690" s="212"/>
      <c r="AD690" s="212"/>
      <c r="AE690" s="212"/>
      <c r="AF690" s="212"/>
      <c r="AG690" s="212" t="s">
        <v>207</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2" x14ac:dyDescent="0.2">
      <c r="A691" s="219"/>
      <c r="B691" s="220"/>
      <c r="C691" s="251" t="s">
        <v>860</v>
      </c>
      <c r="D691" s="225"/>
      <c r="E691" s="226">
        <v>186.25688</v>
      </c>
      <c r="F691" s="223"/>
      <c r="G691" s="223"/>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211</v>
      </c>
      <c r="AH691" s="212">
        <v>5</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52"/>
      <c r="D692" s="244"/>
      <c r="E692" s="244"/>
      <c r="F692" s="244"/>
      <c r="G692" s="244"/>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215</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1" x14ac:dyDescent="0.2">
      <c r="A693" s="235">
        <v>149</v>
      </c>
      <c r="B693" s="236" t="s">
        <v>861</v>
      </c>
      <c r="C693" s="249" t="s">
        <v>862</v>
      </c>
      <c r="D693" s="237" t="s">
        <v>267</v>
      </c>
      <c r="E693" s="238">
        <v>4.1580000000000004</v>
      </c>
      <c r="F693" s="239"/>
      <c r="G693" s="240">
        <f>ROUND(E693*F693,2)</f>
        <v>0</v>
      </c>
      <c r="H693" s="239"/>
      <c r="I693" s="240">
        <f>ROUND(E693*H693,2)</f>
        <v>0</v>
      </c>
      <c r="J693" s="239"/>
      <c r="K693" s="240">
        <f>ROUND(E693*J693,2)</f>
        <v>0</v>
      </c>
      <c r="L693" s="240">
        <v>21</v>
      </c>
      <c r="M693" s="240">
        <f>G693*(1+L693/100)</f>
        <v>0</v>
      </c>
      <c r="N693" s="238">
        <v>3.2000000000000003E-4</v>
      </c>
      <c r="O693" s="238">
        <f>ROUND(E693*N693,2)</f>
        <v>0</v>
      </c>
      <c r="P693" s="238">
        <v>0</v>
      </c>
      <c r="Q693" s="238">
        <f>ROUND(E693*P693,2)</f>
        <v>0</v>
      </c>
      <c r="R693" s="240" t="s">
        <v>842</v>
      </c>
      <c r="S693" s="240" t="s">
        <v>204</v>
      </c>
      <c r="T693" s="241" t="s">
        <v>204</v>
      </c>
      <c r="U693" s="223">
        <v>0.11</v>
      </c>
      <c r="V693" s="223">
        <f>ROUND(E693*U693,2)</f>
        <v>0.46</v>
      </c>
      <c r="W693" s="223"/>
      <c r="X693" s="223" t="s">
        <v>205</v>
      </c>
      <c r="Y693" s="223" t="s">
        <v>206</v>
      </c>
      <c r="Z693" s="212"/>
      <c r="AA693" s="212"/>
      <c r="AB693" s="212"/>
      <c r="AC693" s="212"/>
      <c r="AD693" s="212"/>
      <c r="AE693" s="212"/>
      <c r="AF693" s="212"/>
      <c r="AG693" s="212" t="s">
        <v>207</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19"/>
      <c r="B694" s="220"/>
      <c r="C694" s="251" t="s">
        <v>863</v>
      </c>
      <c r="D694" s="225"/>
      <c r="E694" s="226">
        <v>4.1580000000000004</v>
      </c>
      <c r="F694" s="223"/>
      <c r="G694" s="223"/>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211</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2" x14ac:dyDescent="0.2">
      <c r="A695" s="219"/>
      <c r="B695" s="220"/>
      <c r="C695" s="252"/>
      <c r="D695" s="244"/>
      <c r="E695" s="244"/>
      <c r="F695" s="244"/>
      <c r="G695" s="244"/>
      <c r="H695" s="223"/>
      <c r="I695" s="223"/>
      <c r="J695" s="223"/>
      <c r="K695" s="223"/>
      <c r="L695" s="223"/>
      <c r="M695" s="223"/>
      <c r="N695" s="222"/>
      <c r="O695" s="222"/>
      <c r="P695" s="222"/>
      <c r="Q695" s="222"/>
      <c r="R695" s="223"/>
      <c r="S695" s="223"/>
      <c r="T695" s="223"/>
      <c r="U695" s="223"/>
      <c r="V695" s="223"/>
      <c r="W695" s="223"/>
      <c r="X695" s="223"/>
      <c r="Y695" s="223"/>
      <c r="Z695" s="212"/>
      <c r="AA695" s="212"/>
      <c r="AB695" s="212"/>
      <c r="AC695" s="212"/>
      <c r="AD695" s="212"/>
      <c r="AE695" s="212"/>
      <c r="AF695" s="212"/>
      <c r="AG695" s="212" t="s">
        <v>215</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1" x14ac:dyDescent="0.2">
      <c r="A696" s="235">
        <v>150</v>
      </c>
      <c r="B696" s="236" t="s">
        <v>864</v>
      </c>
      <c r="C696" s="249" t="s">
        <v>865</v>
      </c>
      <c r="D696" s="237" t="s">
        <v>267</v>
      </c>
      <c r="E696" s="238">
        <v>4.1580000000000004</v>
      </c>
      <c r="F696" s="239"/>
      <c r="G696" s="240">
        <f>ROUND(E696*F696,2)</f>
        <v>0</v>
      </c>
      <c r="H696" s="239"/>
      <c r="I696" s="240">
        <f>ROUND(E696*H696,2)</f>
        <v>0</v>
      </c>
      <c r="J696" s="239"/>
      <c r="K696" s="240">
        <f>ROUND(E696*J696,2)</f>
        <v>0</v>
      </c>
      <c r="L696" s="240">
        <v>21</v>
      </c>
      <c r="M696" s="240">
        <f>G696*(1+L696/100)</f>
        <v>0</v>
      </c>
      <c r="N696" s="238">
        <v>3.2000000000000003E-4</v>
      </c>
      <c r="O696" s="238">
        <f>ROUND(E696*N696,2)</f>
        <v>0</v>
      </c>
      <c r="P696" s="238">
        <v>0</v>
      </c>
      <c r="Q696" s="238">
        <f>ROUND(E696*P696,2)</f>
        <v>0</v>
      </c>
      <c r="R696" s="240" t="s">
        <v>842</v>
      </c>
      <c r="S696" s="240" t="s">
        <v>204</v>
      </c>
      <c r="T696" s="241" t="s">
        <v>204</v>
      </c>
      <c r="U696" s="223">
        <v>0.14000000000000001</v>
      </c>
      <c r="V696" s="223">
        <f>ROUND(E696*U696,2)</f>
        <v>0.57999999999999996</v>
      </c>
      <c r="W696" s="223"/>
      <c r="X696" s="223" t="s">
        <v>205</v>
      </c>
      <c r="Y696" s="223" t="s">
        <v>206</v>
      </c>
      <c r="Z696" s="212"/>
      <c r="AA696" s="212"/>
      <c r="AB696" s="212"/>
      <c r="AC696" s="212"/>
      <c r="AD696" s="212"/>
      <c r="AE696" s="212"/>
      <c r="AF696" s="212"/>
      <c r="AG696" s="212" t="s">
        <v>207</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51" t="s">
        <v>863</v>
      </c>
      <c r="D697" s="225"/>
      <c r="E697" s="226">
        <v>4.1580000000000004</v>
      </c>
      <c r="F697" s="223"/>
      <c r="G697" s="223"/>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211</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2" x14ac:dyDescent="0.2">
      <c r="A698" s="219"/>
      <c r="B698" s="220"/>
      <c r="C698" s="252"/>
      <c r="D698" s="244"/>
      <c r="E698" s="244"/>
      <c r="F698" s="244"/>
      <c r="G698" s="244"/>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215</v>
      </c>
      <c r="AH698" s="212"/>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1" x14ac:dyDescent="0.2">
      <c r="A699" s="235">
        <v>151</v>
      </c>
      <c r="B699" s="236" t="s">
        <v>866</v>
      </c>
      <c r="C699" s="249" t="s">
        <v>867</v>
      </c>
      <c r="D699" s="237" t="s">
        <v>267</v>
      </c>
      <c r="E699" s="238">
        <v>24.015000000000001</v>
      </c>
      <c r="F699" s="239"/>
      <c r="G699" s="240">
        <f>ROUND(E699*F699,2)</f>
        <v>0</v>
      </c>
      <c r="H699" s="239"/>
      <c r="I699" s="240">
        <f>ROUND(E699*H699,2)</f>
        <v>0</v>
      </c>
      <c r="J699" s="239"/>
      <c r="K699" s="240">
        <f>ROUND(E699*J699,2)</f>
        <v>0</v>
      </c>
      <c r="L699" s="240">
        <v>21</v>
      </c>
      <c r="M699" s="240">
        <f>G699*(1+L699/100)</f>
        <v>0</v>
      </c>
      <c r="N699" s="238">
        <v>2.1000000000000001E-4</v>
      </c>
      <c r="O699" s="238">
        <f>ROUND(E699*N699,2)</f>
        <v>0.01</v>
      </c>
      <c r="P699" s="238">
        <v>0</v>
      </c>
      <c r="Q699" s="238">
        <f>ROUND(E699*P699,2)</f>
        <v>0</v>
      </c>
      <c r="R699" s="240" t="s">
        <v>842</v>
      </c>
      <c r="S699" s="240" t="s">
        <v>204</v>
      </c>
      <c r="T699" s="241" t="s">
        <v>204</v>
      </c>
      <c r="U699" s="223">
        <v>9.5000000000000001E-2</v>
      </c>
      <c r="V699" s="223">
        <f>ROUND(E699*U699,2)</f>
        <v>2.2799999999999998</v>
      </c>
      <c r="W699" s="223"/>
      <c r="X699" s="223" t="s">
        <v>205</v>
      </c>
      <c r="Y699" s="223" t="s">
        <v>206</v>
      </c>
      <c r="Z699" s="212"/>
      <c r="AA699" s="212"/>
      <c r="AB699" s="212"/>
      <c r="AC699" s="212"/>
      <c r="AD699" s="212"/>
      <c r="AE699" s="212"/>
      <c r="AF699" s="212"/>
      <c r="AG699" s="212" t="s">
        <v>207</v>
      </c>
      <c r="AH699" s="212"/>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2" x14ac:dyDescent="0.2">
      <c r="A700" s="219"/>
      <c r="B700" s="220"/>
      <c r="C700" s="251" t="s">
        <v>868</v>
      </c>
      <c r="D700" s="225"/>
      <c r="E700" s="226">
        <v>24.015000000000001</v>
      </c>
      <c r="F700" s="223"/>
      <c r="G700" s="223"/>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211</v>
      </c>
      <c r="AH700" s="212">
        <v>5</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2" x14ac:dyDescent="0.2">
      <c r="A701" s="219"/>
      <c r="B701" s="220"/>
      <c r="C701" s="252"/>
      <c r="D701" s="244"/>
      <c r="E701" s="244"/>
      <c r="F701" s="244"/>
      <c r="G701" s="244"/>
      <c r="H701" s="223"/>
      <c r="I701" s="223"/>
      <c r="J701" s="223"/>
      <c r="K701" s="223"/>
      <c r="L701" s="223"/>
      <c r="M701" s="223"/>
      <c r="N701" s="222"/>
      <c r="O701" s="222"/>
      <c r="P701" s="222"/>
      <c r="Q701" s="222"/>
      <c r="R701" s="223"/>
      <c r="S701" s="223"/>
      <c r="T701" s="223"/>
      <c r="U701" s="223"/>
      <c r="V701" s="223"/>
      <c r="W701" s="223"/>
      <c r="X701" s="223"/>
      <c r="Y701" s="223"/>
      <c r="Z701" s="212"/>
      <c r="AA701" s="212"/>
      <c r="AB701" s="212"/>
      <c r="AC701" s="212"/>
      <c r="AD701" s="212"/>
      <c r="AE701" s="212"/>
      <c r="AF701" s="212"/>
      <c r="AG701" s="212" t="s">
        <v>215</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1" x14ac:dyDescent="0.2">
      <c r="A702" s="235">
        <v>152</v>
      </c>
      <c r="B702" s="236" t="s">
        <v>869</v>
      </c>
      <c r="C702" s="249" t="s">
        <v>870</v>
      </c>
      <c r="D702" s="237" t="s">
        <v>267</v>
      </c>
      <c r="E702" s="238">
        <v>24.015000000000001</v>
      </c>
      <c r="F702" s="239"/>
      <c r="G702" s="240">
        <f>ROUND(E702*F702,2)</f>
        <v>0</v>
      </c>
      <c r="H702" s="239"/>
      <c r="I702" s="240">
        <f>ROUND(E702*H702,2)</f>
        <v>0</v>
      </c>
      <c r="J702" s="239"/>
      <c r="K702" s="240">
        <f>ROUND(E702*J702,2)</f>
        <v>0</v>
      </c>
      <c r="L702" s="240">
        <v>21</v>
      </c>
      <c r="M702" s="240">
        <f>G702*(1+L702/100)</f>
        <v>0</v>
      </c>
      <c r="N702" s="238">
        <v>3.6800000000000001E-3</v>
      </c>
      <c r="O702" s="238">
        <f>ROUND(E702*N702,2)</f>
        <v>0.09</v>
      </c>
      <c r="P702" s="238">
        <v>0</v>
      </c>
      <c r="Q702" s="238">
        <f>ROUND(E702*P702,2)</f>
        <v>0</v>
      </c>
      <c r="R702" s="240" t="s">
        <v>842</v>
      </c>
      <c r="S702" s="240" t="s">
        <v>204</v>
      </c>
      <c r="T702" s="241" t="s">
        <v>204</v>
      </c>
      <c r="U702" s="223">
        <v>0.38500000000000001</v>
      </c>
      <c r="V702" s="223">
        <f>ROUND(E702*U702,2)</f>
        <v>9.25</v>
      </c>
      <c r="W702" s="223"/>
      <c r="X702" s="223" t="s">
        <v>205</v>
      </c>
      <c r="Y702" s="223" t="s">
        <v>206</v>
      </c>
      <c r="Z702" s="212"/>
      <c r="AA702" s="212"/>
      <c r="AB702" s="212"/>
      <c r="AC702" s="212"/>
      <c r="AD702" s="212"/>
      <c r="AE702" s="212"/>
      <c r="AF702" s="212"/>
      <c r="AG702" s="212" t="s">
        <v>207</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2" x14ac:dyDescent="0.2">
      <c r="A703" s="219"/>
      <c r="B703" s="220"/>
      <c r="C703" s="251" t="s">
        <v>871</v>
      </c>
      <c r="D703" s="225"/>
      <c r="E703" s="226"/>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211</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51" t="s">
        <v>872</v>
      </c>
      <c r="D704" s="225"/>
      <c r="E704" s="226">
        <v>4.4000000000000004</v>
      </c>
      <c r="F704" s="223"/>
      <c r="G704" s="223"/>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211</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51" t="s">
        <v>689</v>
      </c>
      <c r="D705" s="225"/>
      <c r="E705" s="226">
        <v>13.015000000000001</v>
      </c>
      <c r="F705" s="223"/>
      <c r="G705" s="223"/>
      <c r="H705" s="223"/>
      <c r="I705" s="223"/>
      <c r="J705" s="223"/>
      <c r="K705" s="223"/>
      <c r="L705" s="223"/>
      <c r="M705" s="223"/>
      <c r="N705" s="222"/>
      <c r="O705" s="222"/>
      <c r="P705" s="222"/>
      <c r="Q705" s="222"/>
      <c r="R705" s="223"/>
      <c r="S705" s="223"/>
      <c r="T705" s="223"/>
      <c r="U705" s="223"/>
      <c r="V705" s="223"/>
      <c r="W705" s="223"/>
      <c r="X705" s="223"/>
      <c r="Y705" s="223"/>
      <c r="Z705" s="212"/>
      <c r="AA705" s="212"/>
      <c r="AB705" s="212"/>
      <c r="AC705" s="212"/>
      <c r="AD705" s="212"/>
      <c r="AE705" s="212"/>
      <c r="AF705" s="212"/>
      <c r="AG705" s="212" t="s">
        <v>211</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51" t="s">
        <v>873</v>
      </c>
      <c r="D706" s="225"/>
      <c r="E706" s="226">
        <v>6.6</v>
      </c>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211</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2" x14ac:dyDescent="0.2">
      <c r="A707" s="219"/>
      <c r="B707" s="220"/>
      <c r="C707" s="252"/>
      <c r="D707" s="244"/>
      <c r="E707" s="244"/>
      <c r="F707" s="244"/>
      <c r="G707" s="244"/>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215</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35">
        <v>153</v>
      </c>
      <c r="B708" s="236" t="s">
        <v>874</v>
      </c>
      <c r="C708" s="249" t="s">
        <v>875</v>
      </c>
      <c r="D708" s="237" t="s">
        <v>267</v>
      </c>
      <c r="E708" s="238">
        <v>56.55</v>
      </c>
      <c r="F708" s="239"/>
      <c r="G708" s="240">
        <f>ROUND(E708*F708,2)</f>
        <v>0</v>
      </c>
      <c r="H708" s="239"/>
      <c r="I708" s="240">
        <f>ROUND(E708*H708,2)</f>
        <v>0</v>
      </c>
      <c r="J708" s="239"/>
      <c r="K708" s="240">
        <f>ROUND(E708*J708,2)</f>
        <v>0</v>
      </c>
      <c r="L708" s="240">
        <v>21</v>
      </c>
      <c r="M708" s="240">
        <f>G708*(1+L708/100)</f>
        <v>0</v>
      </c>
      <c r="N708" s="238">
        <v>1.7000000000000001E-4</v>
      </c>
      <c r="O708" s="238">
        <f>ROUND(E708*N708,2)</f>
        <v>0.01</v>
      </c>
      <c r="P708" s="238">
        <v>0</v>
      </c>
      <c r="Q708" s="238">
        <f>ROUND(E708*P708,2)</f>
        <v>0</v>
      </c>
      <c r="R708" s="240" t="s">
        <v>842</v>
      </c>
      <c r="S708" s="240" t="s">
        <v>204</v>
      </c>
      <c r="T708" s="241" t="s">
        <v>204</v>
      </c>
      <c r="U708" s="223">
        <v>0.16</v>
      </c>
      <c r="V708" s="223">
        <f>ROUND(E708*U708,2)</f>
        <v>9.0500000000000007</v>
      </c>
      <c r="W708" s="223"/>
      <c r="X708" s="223" t="s">
        <v>205</v>
      </c>
      <c r="Y708" s="223" t="s">
        <v>206</v>
      </c>
      <c r="Z708" s="212"/>
      <c r="AA708" s="212"/>
      <c r="AB708" s="212"/>
      <c r="AC708" s="212"/>
      <c r="AD708" s="212"/>
      <c r="AE708" s="212"/>
      <c r="AF708" s="212"/>
      <c r="AG708" s="212" t="s">
        <v>207</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2" x14ac:dyDescent="0.2">
      <c r="A709" s="219"/>
      <c r="B709" s="220"/>
      <c r="C709" s="251" t="s">
        <v>876</v>
      </c>
      <c r="D709" s="225"/>
      <c r="E709" s="226">
        <v>56.55</v>
      </c>
      <c r="F709" s="223"/>
      <c r="G709" s="223"/>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211</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2" x14ac:dyDescent="0.2">
      <c r="A710" s="219"/>
      <c r="B710" s="220"/>
      <c r="C710" s="252"/>
      <c r="D710" s="244"/>
      <c r="E710" s="244"/>
      <c r="F710" s="244"/>
      <c r="G710" s="244"/>
      <c r="H710" s="223"/>
      <c r="I710" s="223"/>
      <c r="J710" s="223"/>
      <c r="K710" s="223"/>
      <c r="L710" s="223"/>
      <c r="M710" s="223"/>
      <c r="N710" s="222"/>
      <c r="O710" s="222"/>
      <c r="P710" s="222"/>
      <c r="Q710" s="222"/>
      <c r="R710" s="223"/>
      <c r="S710" s="223"/>
      <c r="T710" s="223"/>
      <c r="U710" s="223"/>
      <c r="V710" s="223"/>
      <c r="W710" s="223"/>
      <c r="X710" s="223"/>
      <c r="Y710" s="223"/>
      <c r="Z710" s="212"/>
      <c r="AA710" s="212"/>
      <c r="AB710" s="212"/>
      <c r="AC710" s="212"/>
      <c r="AD710" s="212"/>
      <c r="AE710" s="212"/>
      <c r="AF710" s="212"/>
      <c r="AG710" s="212" t="s">
        <v>215</v>
      </c>
      <c r="AH710" s="212"/>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1" x14ac:dyDescent="0.2">
      <c r="A711" s="219">
        <v>154</v>
      </c>
      <c r="B711" s="220" t="s">
        <v>877</v>
      </c>
      <c r="C711" s="253" t="s">
        <v>878</v>
      </c>
      <c r="D711" s="221" t="s">
        <v>0</v>
      </c>
      <c r="E711" s="243"/>
      <c r="F711" s="224"/>
      <c r="G711" s="223">
        <f>ROUND(E711*F711,2)</f>
        <v>0</v>
      </c>
      <c r="H711" s="224"/>
      <c r="I711" s="223">
        <f>ROUND(E711*H711,2)</f>
        <v>0</v>
      </c>
      <c r="J711" s="224"/>
      <c r="K711" s="223">
        <f>ROUND(E711*J711,2)</f>
        <v>0</v>
      </c>
      <c r="L711" s="223">
        <v>21</v>
      </c>
      <c r="M711" s="223">
        <f>G711*(1+L711/100)</f>
        <v>0</v>
      </c>
      <c r="N711" s="222">
        <v>0</v>
      </c>
      <c r="O711" s="222">
        <f>ROUND(E711*N711,2)</f>
        <v>0</v>
      </c>
      <c r="P711" s="222">
        <v>0</v>
      </c>
      <c r="Q711" s="222">
        <f>ROUND(E711*P711,2)</f>
        <v>0</v>
      </c>
      <c r="R711" s="223" t="s">
        <v>842</v>
      </c>
      <c r="S711" s="223" t="s">
        <v>204</v>
      </c>
      <c r="T711" s="223" t="s">
        <v>204</v>
      </c>
      <c r="U711" s="223">
        <v>0</v>
      </c>
      <c r="V711" s="223">
        <f>ROUND(E711*U711,2)</f>
        <v>0</v>
      </c>
      <c r="W711" s="223"/>
      <c r="X711" s="223" t="s">
        <v>837</v>
      </c>
      <c r="Y711" s="223" t="s">
        <v>206</v>
      </c>
      <c r="Z711" s="212"/>
      <c r="AA711" s="212"/>
      <c r="AB711" s="212"/>
      <c r="AC711" s="212"/>
      <c r="AD711" s="212"/>
      <c r="AE711" s="212"/>
      <c r="AF711" s="212"/>
      <c r="AG711" s="212" t="s">
        <v>838</v>
      </c>
      <c r="AH711" s="212"/>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2" x14ac:dyDescent="0.2">
      <c r="A712" s="219"/>
      <c r="B712" s="220"/>
      <c r="C712" s="254" t="s">
        <v>879</v>
      </c>
      <c r="D712" s="246"/>
      <c r="E712" s="246"/>
      <c r="F712" s="246"/>
      <c r="G712" s="246"/>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209</v>
      </c>
      <c r="AH712" s="212"/>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2" x14ac:dyDescent="0.2">
      <c r="A713" s="219"/>
      <c r="B713" s="220"/>
      <c r="C713" s="252"/>
      <c r="D713" s="244"/>
      <c r="E713" s="244"/>
      <c r="F713" s="244"/>
      <c r="G713" s="244"/>
      <c r="H713" s="223"/>
      <c r="I713" s="223"/>
      <c r="J713" s="223"/>
      <c r="K713" s="223"/>
      <c r="L713" s="223"/>
      <c r="M713" s="223"/>
      <c r="N713" s="222"/>
      <c r="O713" s="222"/>
      <c r="P713" s="222"/>
      <c r="Q713" s="222"/>
      <c r="R713" s="223"/>
      <c r="S713" s="223"/>
      <c r="T713" s="223"/>
      <c r="U713" s="223"/>
      <c r="V713" s="223"/>
      <c r="W713" s="223"/>
      <c r="X713" s="223"/>
      <c r="Y713" s="223"/>
      <c r="Z713" s="212"/>
      <c r="AA713" s="212"/>
      <c r="AB713" s="212"/>
      <c r="AC713" s="212"/>
      <c r="AD713" s="212"/>
      <c r="AE713" s="212"/>
      <c r="AF713" s="212"/>
      <c r="AG713" s="212" t="s">
        <v>215</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x14ac:dyDescent="0.2">
      <c r="A714" s="228" t="s">
        <v>198</v>
      </c>
      <c r="B714" s="229" t="s">
        <v>114</v>
      </c>
      <c r="C714" s="248" t="s">
        <v>115</v>
      </c>
      <c r="D714" s="230"/>
      <c r="E714" s="231"/>
      <c r="F714" s="232"/>
      <c r="G714" s="232">
        <f>SUMIF(AG715:AG758,"&lt;&gt;NOR",G715:G758)</f>
        <v>0</v>
      </c>
      <c r="H714" s="232"/>
      <c r="I714" s="232">
        <f>SUM(I715:I758)</f>
        <v>0</v>
      </c>
      <c r="J714" s="232"/>
      <c r="K714" s="232">
        <f>SUM(K715:K758)</f>
        <v>0</v>
      </c>
      <c r="L714" s="232"/>
      <c r="M714" s="232">
        <f>SUM(M715:M758)</f>
        <v>0</v>
      </c>
      <c r="N714" s="231"/>
      <c r="O714" s="231">
        <f>SUM(O715:O758)</f>
        <v>2.67</v>
      </c>
      <c r="P714" s="231"/>
      <c r="Q714" s="231">
        <f>SUM(Q715:Q758)</f>
        <v>0</v>
      </c>
      <c r="R714" s="232"/>
      <c r="S714" s="232"/>
      <c r="T714" s="233"/>
      <c r="U714" s="227"/>
      <c r="V714" s="227">
        <f>SUM(V715:V758)</f>
        <v>366.39</v>
      </c>
      <c r="W714" s="227"/>
      <c r="X714" s="227"/>
      <c r="Y714" s="227"/>
      <c r="AG714" t="s">
        <v>199</v>
      </c>
    </row>
    <row r="715" spans="1:60" ht="22.5" outlineLevel="1" x14ac:dyDescent="0.2">
      <c r="A715" s="235">
        <v>155</v>
      </c>
      <c r="B715" s="236" t="s">
        <v>880</v>
      </c>
      <c r="C715" s="249" t="s">
        <v>881</v>
      </c>
      <c r="D715" s="237" t="s">
        <v>267</v>
      </c>
      <c r="E715" s="238">
        <v>306.12</v>
      </c>
      <c r="F715" s="239"/>
      <c r="G715" s="240">
        <f>ROUND(E715*F715,2)</f>
        <v>0</v>
      </c>
      <c r="H715" s="239"/>
      <c r="I715" s="240">
        <f>ROUND(E715*H715,2)</f>
        <v>0</v>
      </c>
      <c r="J715" s="239"/>
      <c r="K715" s="240">
        <f>ROUND(E715*J715,2)</f>
        <v>0</v>
      </c>
      <c r="L715" s="240">
        <v>21</v>
      </c>
      <c r="M715" s="240">
        <f>G715*(1+L715/100)</f>
        <v>0</v>
      </c>
      <c r="N715" s="238">
        <v>3.3E-4</v>
      </c>
      <c r="O715" s="238">
        <f>ROUND(E715*N715,2)</f>
        <v>0.1</v>
      </c>
      <c r="P715" s="238">
        <v>0</v>
      </c>
      <c r="Q715" s="238">
        <f>ROUND(E715*P715,2)</f>
        <v>0</v>
      </c>
      <c r="R715" s="240" t="s">
        <v>842</v>
      </c>
      <c r="S715" s="240" t="s">
        <v>204</v>
      </c>
      <c r="T715" s="241" t="s">
        <v>204</v>
      </c>
      <c r="U715" s="223">
        <v>2.75E-2</v>
      </c>
      <c r="V715" s="223">
        <f>ROUND(E715*U715,2)</f>
        <v>8.42</v>
      </c>
      <c r="W715" s="223"/>
      <c r="X715" s="223" t="s">
        <v>205</v>
      </c>
      <c r="Y715" s="223" t="s">
        <v>206</v>
      </c>
      <c r="Z715" s="212"/>
      <c r="AA715" s="212"/>
      <c r="AB715" s="212"/>
      <c r="AC715" s="212"/>
      <c r="AD715" s="212"/>
      <c r="AE715" s="212"/>
      <c r="AF715" s="212"/>
      <c r="AG715" s="212" t="s">
        <v>207</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2" x14ac:dyDescent="0.2">
      <c r="A716" s="219"/>
      <c r="B716" s="220"/>
      <c r="C716" s="251" t="s">
        <v>882</v>
      </c>
      <c r="D716" s="225"/>
      <c r="E716" s="226">
        <v>126</v>
      </c>
      <c r="F716" s="223"/>
      <c r="G716" s="223"/>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211</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51" t="s">
        <v>883</v>
      </c>
      <c r="D717" s="225"/>
      <c r="E717" s="226"/>
      <c r="F717" s="223"/>
      <c r="G717" s="223"/>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211</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51" t="s">
        <v>884</v>
      </c>
      <c r="D718" s="225"/>
      <c r="E718" s="226">
        <v>180.12</v>
      </c>
      <c r="F718" s="223"/>
      <c r="G718" s="223"/>
      <c r="H718" s="223"/>
      <c r="I718" s="223"/>
      <c r="J718" s="223"/>
      <c r="K718" s="223"/>
      <c r="L718" s="223"/>
      <c r="M718" s="223"/>
      <c r="N718" s="222"/>
      <c r="O718" s="222"/>
      <c r="P718" s="222"/>
      <c r="Q718" s="222"/>
      <c r="R718" s="223"/>
      <c r="S718" s="223"/>
      <c r="T718" s="223"/>
      <c r="U718" s="223"/>
      <c r="V718" s="223"/>
      <c r="W718" s="223"/>
      <c r="X718" s="223"/>
      <c r="Y718" s="223"/>
      <c r="Z718" s="212"/>
      <c r="AA718" s="212"/>
      <c r="AB718" s="212"/>
      <c r="AC718" s="212"/>
      <c r="AD718" s="212"/>
      <c r="AE718" s="212"/>
      <c r="AF718" s="212"/>
      <c r="AG718" s="212" t="s">
        <v>211</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2" x14ac:dyDescent="0.2">
      <c r="A719" s="219"/>
      <c r="B719" s="220"/>
      <c r="C719" s="252"/>
      <c r="D719" s="244"/>
      <c r="E719" s="244"/>
      <c r="F719" s="244"/>
      <c r="G719" s="244"/>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215</v>
      </c>
      <c r="AH719" s="212"/>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ht="33.75" outlineLevel="1" x14ac:dyDescent="0.2">
      <c r="A720" s="235">
        <v>156</v>
      </c>
      <c r="B720" s="236" t="s">
        <v>885</v>
      </c>
      <c r="C720" s="249" t="s">
        <v>886</v>
      </c>
      <c r="D720" s="237" t="s">
        <v>267</v>
      </c>
      <c r="E720" s="238">
        <v>2.2050000000000001</v>
      </c>
      <c r="F720" s="239"/>
      <c r="G720" s="240">
        <f>ROUND(E720*F720,2)</f>
        <v>0</v>
      </c>
      <c r="H720" s="239"/>
      <c r="I720" s="240">
        <f>ROUND(E720*H720,2)</f>
        <v>0</v>
      </c>
      <c r="J720" s="239"/>
      <c r="K720" s="240">
        <f>ROUND(E720*J720,2)</f>
        <v>0</v>
      </c>
      <c r="L720" s="240">
        <v>21</v>
      </c>
      <c r="M720" s="240">
        <f>G720*(1+L720/100)</f>
        <v>0</v>
      </c>
      <c r="N720" s="238">
        <v>1.15E-3</v>
      </c>
      <c r="O720" s="238">
        <f>ROUND(E720*N720,2)</f>
        <v>0</v>
      </c>
      <c r="P720" s="238">
        <v>0</v>
      </c>
      <c r="Q720" s="238">
        <f>ROUND(E720*P720,2)</f>
        <v>0</v>
      </c>
      <c r="R720" s="240" t="s">
        <v>842</v>
      </c>
      <c r="S720" s="240" t="s">
        <v>204</v>
      </c>
      <c r="T720" s="241" t="s">
        <v>204</v>
      </c>
      <c r="U720" s="223">
        <v>2.1000000000000001E-2</v>
      </c>
      <c r="V720" s="223">
        <f>ROUND(E720*U720,2)</f>
        <v>0.05</v>
      </c>
      <c r="W720" s="223"/>
      <c r="X720" s="223" t="s">
        <v>205</v>
      </c>
      <c r="Y720" s="223" t="s">
        <v>206</v>
      </c>
      <c r="Z720" s="212"/>
      <c r="AA720" s="212"/>
      <c r="AB720" s="212"/>
      <c r="AC720" s="212"/>
      <c r="AD720" s="212"/>
      <c r="AE720" s="212"/>
      <c r="AF720" s="212"/>
      <c r="AG720" s="212" t="s">
        <v>207</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51" t="s">
        <v>438</v>
      </c>
      <c r="D721" s="225"/>
      <c r="E721" s="226">
        <v>2.2050000000000001</v>
      </c>
      <c r="F721" s="223"/>
      <c r="G721" s="223"/>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211</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2" x14ac:dyDescent="0.2">
      <c r="A722" s="219"/>
      <c r="B722" s="220"/>
      <c r="C722" s="252"/>
      <c r="D722" s="244"/>
      <c r="E722" s="244"/>
      <c r="F722" s="244"/>
      <c r="G722" s="244"/>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215</v>
      </c>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ht="22.5" outlineLevel="1" x14ac:dyDescent="0.2">
      <c r="A723" s="235">
        <v>157</v>
      </c>
      <c r="B723" s="236" t="s">
        <v>887</v>
      </c>
      <c r="C723" s="249" t="s">
        <v>888</v>
      </c>
      <c r="D723" s="237" t="s">
        <v>267</v>
      </c>
      <c r="E723" s="238">
        <v>306.12</v>
      </c>
      <c r="F723" s="239"/>
      <c r="G723" s="240">
        <f>ROUND(E723*F723,2)</f>
        <v>0</v>
      </c>
      <c r="H723" s="239"/>
      <c r="I723" s="240">
        <f>ROUND(E723*H723,2)</f>
        <v>0</v>
      </c>
      <c r="J723" s="239"/>
      <c r="K723" s="240">
        <f>ROUND(E723*J723,2)</f>
        <v>0</v>
      </c>
      <c r="L723" s="240">
        <v>21</v>
      </c>
      <c r="M723" s="240">
        <f>G723*(1+L723/100)</f>
        <v>0</v>
      </c>
      <c r="N723" s="238">
        <v>3.5E-4</v>
      </c>
      <c r="O723" s="238">
        <f>ROUND(E723*N723,2)</f>
        <v>0.11</v>
      </c>
      <c r="P723" s="238">
        <v>0</v>
      </c>
      <c r="Q723" s="238">
        <f>ROUND(E723*P723,2)</f>
        <v>0</v>
      </c>
      <c r="R723" s="240" t="s">
        <v>842</v>
      </c>
      <c r="S723" s="240" t="s">
        <v>204</v>
      </c>
      <c r="T723" s="241" t="s">
        <v>204</v>
      </c>
      <c r="U723" s="223">
        <v>0.2</v>
      </c>
      <c r="V723" s="223">
        <f>ROUND(E723*U723,2)</f>
        <v>61.22</v>
      </c>
      <c r="W723" s="223"/>
      <c r="X723" s="223" t="s">
        <v>205</v>
      </c>
      <c r="Y723" s="223" t="s">
        <v>206</v>
      </c>
      <c r="Z723" s="212"/>
      <c r="AA723" s="212"/>
      <c r="AB723" s="212"/>
      <c r="AC723" s="212"/>
      <c r="AD723" s="212"/>
      <c r="AE723" s="212"/>
      <c r="AF723" s="212"/>
      <c r="AG723" s="212" t="s">
        <v>207</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2" x14ac:dyDescent="0.2">
      <c r="A724" s="219"/>
      <c r="B724" s="220"/>
      <c r="C724" s="251" t="s">
        <v>882</v>
      </c>
      <c r="D724" s="225"/>
      <c r="E724" s="226">
        <v>126</v>
      </c>
      <c r="F724" s="223"/>
      <c r="G724" s="223"/>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211</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51" t="s">
        <v>883</v>
      </c>
      <c r="D725" s="225"/>
      <c r="E725" s="226"/>
      <c r="F725" s="223"/>
      <c r="G725" s="223"/>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211</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51" t="s">
        <v>884</v>
      </c>
      <c r="D726" s="225"/>
      <c r="E726" s="226">
        <v>180.12</v>
      </c>
      <c r="F726" s="223"/>
      <c r="G726" s="223"/>
      <c r="H726" s="223"/>
      <c r="I726" s="223"/>
      <c r="J726" s="223"/>
      <c r="K726" s="223"/>
      <c r="L726" s="223"/>
      <c r="M726" s="223"/>
      <c r="N726" s="222"/>
      <c r="O726" s="222"/>
      <c r="P726" s="222"/>
      <c r="Q726" s="222"/>
      <c r="R726" s="223"/>
      <c r="S726" s="223"/>
      <c r="T726" s="223"/>
      <c r="U726" s="223"/>
      <c r="V726" s="223"/>
      <c r="W726" s="223"/>
      <c r="X726" s="223"/>
      <c r="Y726" s="223"/>
      <c r="Z726" s="212"/>
      <c r="AA726" s="212"/>
      <c r="AB726" s="212"/>
      <c r="AC726" s="212"/>
      <c r="AD726" s="212"/>
      <c r="AE726" s="212"/>
      <c r="AF726" s="212"/>
      <c r="AG726" s="212" t="s">
        <v>211</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2" x14ac:dyDescent="0.2">
      <c r="A727" s="219"/>
      <c r="B727" s="220"/>
      <c r="C727" s="252"/>
      <c r="D727" s="244"/>
      <c r="E727" s="244"/>
      <c r="F727" s="244"/>
      <c r="G727" s="244"/>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215</v>
      </c>
      <c r="AH727" s="212"/>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ht="22.5" outlineLevel="1" x14ac:dyDescent="0.2">
      <c r="A728" s="235">
        <v>158</v>
      </c>
      <c r="B728" s="236" t="s">
        <v>889</v>
      </c>
      <c r="C728" s="249" t="s">
        <v>890</v>
      </c>
      <c r="D728" s="237" t="s">
        <v>267</v>
      </c>
      <c r="E728" s="238">
        <v>279</v>
      </c>
      <c r="F728" s="239"/>
      <c r="G728" s="240">
        <f>ROUND(E728*F728,2)</f>
        <v>0</v>
      </c>
      <c r="H728" s="239"/>
      <c r="I728" s="240">
        <f>ROUND(E728*H728,2)</f>
        <v>0</v>
      </c>
      <c r="J728" s="239"/>
      <c r="K728" s="240">
        <f>ROUND(E728*J728,2)</f>
        <v>0</v>
      </c>
      <c r="L728" s="240">
        <v>21</v>
      </c>
      <c r="M728" s="240">
        <f>G728*(1+L728/100)</f>
        <v>0</v>
      </c>
      <c r="N728" s="238">
        <v>2.2000000000000001E-3</v>
      </c>
      <c r="O728" s="238">
        <f>ROUND(E728*N728,2)</f>
        <v>0.61</v>
      </c>
      <c r="P728" s="238">
        <v>0</v>
      </c>
      <c r="Q728" s="238">
        <f>ROUND(E728*P728,2)</f>
        <v>0</v>
      </c>
      <c r="R728" s="240" t="s">
        <v>842</v>
      </c>
      <c r="S728" s="240" t="s">
        <v>204</v>
      </c>
      <c r="T728" s="241" t="s">
        <v>204</v>
      </c>
      <c r="U728" s="223">
        <v>0.84799999999999998</v>
      </c>
      <c r="V728" s="223">
        <f>ROUND(E728*U728,2)</f>
        <v>236.59</v>
      </c>
      <c r="W728" s="223"/>
      <c r="X728" s="223" t="s">
        <v>205</v>
      </c>
      <c r="Y728" s="223" t="s">
        <v>206</v>
      </c>
      <c r="Z728" s="212"/>
      <c r="AA728" s="212"/>
      <c r="AB728" s="212"/>
      <c r="AC728" s="212"/>
      <c r="AD728" s="212"/>
      <c r="AE728" s="212"/>
      <c r="AF728" s="212"/>
      <c r="AG728" s="212" t="s">
        <v>207</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2" x14ac:dyDescent="0.2">
      <c r="A729" s="219"/>
      <c r="B729" s="220"/>
      <c r="C729" s="251" t="s">
        <v>891</v>
      </c>
      <c r="D729" s="225"/>
      <c r="E729" s="226">
        <v>64.8</v>
      </c>
      <c r="F729" s="223"/>
      <c r="G729" s="223"/>
      <c r="H729" s="223"/>
      <c r="I729" s="223"/>
      <c r="J729" s="223"/>
      <c r="K729" s="223"/>
      <c r="L729" s="223"/>
      <c r="M729" s="223"/>
      <c r="N729" s="222"/>
      <c r="O729" s="222"/>
      <c r="P729" s="222"/>
      <c r="Q729" s="222"/>
      <c r="R729" s="223"/>
      <c r="S729" s="223"/>
      <c r="T729" s="223"/>
      <c r="U729" s="223"/>
      <c r="V729" s="223"/>
      <c r="W729" s="223"/>
      <c r="X729" s="223"/>
      <c r="Y729" s="223"/>
      <c r="Z729" s="212"/>
      <c r="AA729" s="212"/>
      <c r="AB729" s="212"/>
      <c r="AC729" s="212"/>
      <c r="AD729" s="212"/>
      <c r="AE729" s="212"/>
      <c r="AF729" s="212"/>
      <c r="AG729" s="212" t="s">
        <v>211</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51" t="s">
        <v>892</v>
      </c>
      <c r="D730" s="225"/>
      <c r="E730" s="226">
        <v>32.4</v>
      </c>
      <c r="F730" s="223"/>
      <c r="G730" s="223"/>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211</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51" t="s">
        <v>883</v>
      </c>
      <c r="D731" s="225"/>
      <c r="E731" s="226"/>
      <c r="F731" s="223"/>
      <c r="G731" s="223"/>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211</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51" t="s">
        <v>893</v>
      </c>
      <c r="D732" s="225"/>
      <c r="E732" s="226">
        <v>181.8</v>
      </c>
      <c r="F732" s="223"/>
      <c r="G732" s="223"/>
      <c r="H732" s="223"/>
      <c r="I732" s="223"/>
      <c r="J732" s="223"/>
      <c r="K732" s="223"/>
      <c r="L732" s="223"/>
      <c r="M732" s="223"/>
      <c r="N732" s="222"/>
      <c r="O732" s="222"/>
      <c r="P732" s="222"/>
      <c r="Q732" s="222"/>
      <c r="R732" s="223"/>
      <c r="S732" s="223"/>
      <c r="T732" s="223"/>
      <c r="U732" s="223"/>
      <c r="V732" s="223"/>
      <c r="W732" s="223"/>
      <c r="X732" s="223"/>
      <c r="Y732" s="223"/>
      <c r="Z732" s="212"/>
      <c r="AA732" s="212"/>
      <c r="AB732" s="212"/>
      <c r="AC732" s="212"/>
      <c r="AD732" s="212"/>
      <c r="AE732" s="212"/>
      <c r="AF732" s="212"/>
      <c r="AG732" s="212" t="s">
        <v>211</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2" x14ac:dyDescent="0.2">
      <c r="A733" s="219"/>
      <c r="B733" s="220"/>
      <c r="C733" s="252"/>
      <c r="D733" s="244"/>
      <c r="E733" s="244"/>
      <c r="F733" s="244"/>
      <c r="G733" s="244"/>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215</v>
      </c>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ht="33.75" outlineLevel="1" x14ac:dyDescent="0.2">
      <c r="A734" s="235">
        <v>159</v>
      </c>
      <c r="B734" s="236" t="s">
        <v>894</v>
      </c>
      <c r="C734" s="249" t="s">
        <v>895</v>
      </c>
      <c r="D734" s="237" t="s">
        <v>384</v>
      </c>
      <c r="E734" s="238">
        <v>56.03</v>
      </c>
      <c r="F734" s="239"/>
      <c r="G734" s="240">
        <f>ROUND(E734*F734,2)</f>
        <v>0</v>
      </c>
      <c r="H734" s="239"/>
      <c r="I734" s="240">
        <f>ROUND(E734*H734,2)</f>
        <v>0</v>
      </c>
      <c r="J734" s="239"/>
      <c r="K734" s="240">
        <f>ROUND(E734*J734,2)</f>
        <v>0</v>
      </c>
      <c r="L734" s="240">
        <v>21</v>
      </c>
      <c r="M734" s="240">
        <f>G734*(1+L734/100)</f>
        <v>0</v>
      </c>
      <c r="N734" s="238">
        <v>1.5200000000000001E-3</v>
      </c>
      <c r="O734" s="238">
        <f>ROUND(E734*N734,2)</f>
        <v>0.09</v>
      </c>
      <c r="P734" s="238">
        <v>0</v>
      </c>
      <c r="Q734" s="238">
        <f>ROUND(E734*P734,2)</f>
        <v>0</v>
      </c>
      <c r="R734" s="240" t="s">
        <v>842</v>
      </c>
      <c r="S734" s="240" t="s">
        <v>204</v>
      </c>
      <c r="T734" s="241" t="s">
        <v>204</v>
      </c>
      <c r="U734" s="223">
        <v>0.252</v>
      </c>
      <c r="V734" s="223">
        <f>ROUND(E734*U734,2)</f>
        <v>14.12</v>
      </c>
      <c r="W734" s="223"/>
      <c r="X734" s="223" t="s">
        <v>205</v>
      </c>
      <c r="Y734" s="223" t="s">
        <v>206</v>
      </c>
      <c r="Z734" s="212"/>
      <c r="AA734" s="212"/>
      <c r="AB734" s="212"/>
      <c r="AC734" s="212"/>
      <c r="AD734" s="212"/>
      <c r="AE734" s="212"/>
      <c r="AF734" s="212"/>
      <c r="AG734" s="212" t="s">
        <v>207</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2" x14ac:dyDescent="0.2">
      <c r="A735" s="219"/>
      <c r="B735" s="220"/>
      <c r="C735" s="250" t="s">
        <v>896</v>
      </c>
      <c r="D735" s="242"/>
      <c r="E735" s="242"/>
      <c r="F735" s="242"/>
      <c r="G735" s="242"/>
      <c r="H735" s="223"/>
      <c r="I735" s="223"/>
      <c r="J735" s="223"/>
      <c r="K735" s="223"/>
      <c r="L735" s="223"/>
      <c r="M735" s="223"/>
      <c r="N735" s="222"/>
      <c r="O735" s="222"/>
      <c r="P735" s="222"/>
      <c r="Q735" s="222"/>
      <c r="R735" s="223"/>
      <c r="S735" s="223"/>
      <c r="T735" s="223"/>
      <c r="U735" s="223"/>
      <c r="V735" s="223"/>
      <c r="W735" s="223"/>
      <c r="X735" s="223"/>
      <c r="Y735" s="223"/>
      <c r="Z735" s="212"/>
      <c r="AA735" s="212"/>
      <c r="AB735" s="212"/>
      <c r="AC735" s="212"/>
      <c r="AD735" s="212"/>
      <c r="AE735" s="212"/>
      <c r="AF735" s="212"/>
      <c r="AG735" s="212" t="s">
        <v>209</v>
      </c>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2" x14ac:dyDescent="0.2">
      <c r="A736" s="219"/>
      <c r="B736" s="220"/>
      <c r="C736" s="251" t="s">
        <v>897</v>
      </c>
      <c r="D736" s="225"/>
      <c r="E736" s="226">
        <v>26</v>
      </c>
      <c r="F736" s="223"/>
      <c r="G736" s="22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211</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51" t="s">
        <v>883</v>
      </c>
      <c r="D737" s="225"/>
      <c r="E737" s="226"/>
      <c r="F737" s="223"/>
      <c r="G737" s="223"/>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211</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51" t="s">
        <v>898</v>
      </c>
      <c r="D738" s="225"/>
      <c r="E738" s="226">
        <v>30.03</v>
      </c>
      <c r="F738" s="223"/>
      <c r="G738" s="223"/>
      <c r="H738" s="223"/>
      <c r="I738" s="223"/>
      <c r="J738" s="223"/>
      <c r="K738" s="223"/>
      <c r="L738" s="223"/>
      <c r="M738" s="223"/>
      <c r="N738" s="222"/>
      <c r="O738" s="222"/>
      <c r="P738" s="222"/>
      <c r="Q738" s="222"/>
      <c r="R738" s="223"/>
      <c r="S738" s="223"/>
      <c r="T738" s="223"/>
      <c r="U738" s="223"/>
      <c r="V738" s="223"/>
      <c r="W738" s="223"/>
      <c r="X738" s="223"/>
      <c r="Y738" s="223"/>
      <c r="Z738" s="212"/>
      <c r="AA738" s="212"/>
      <c r="AB738" s="212"/>
      <c r="AC738" s="212"/>
      <c r="AD738" s="212"/>
      <c r="AE738" s="212"/>
      <c r="AF738" s="212"/>
      <c r="AG738" s="212" t="s">
        <v>211</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2" x14ac:dyDescent="0.2">
      <c r="A739" s="219"/>
      <c r="B739" s="220"/>
      <c r="C739" s="252"/>
      <c r="D739" s="244"/>
      <c r="E739" s="244"/>
      <c r="F739" s="244"/>
      <c r="G739" s="244"/>
      <c r="H739" s="223"/>
      <c r="I739" s="223"/>
      <c r="J739" s="223"/>
      <c r="K739" s="223"/>
      <c r="L739" s="223"/>
      <c r="M739" s="223"/>
      <c r="N739" s="222"/>
      <c r="O739" s="222"/>
      <c r="P739" s="222"/>
      <c r="Q739" s="222"/>
      <c r="R739" s="223"/>
      <c r="S739" s="223"/>
      <c r="T739" s="223"/>
      <c r="U739" s="223"/>
      <c r="V739" s="223"/>
      <c r="W739" s="223"/>
      <c r="X739" s="223"/>
      <c r="Y739" s="223"/>
      <c r="Z739" s="212"/>
      <c r="AA739" s="212"/>
      <c r="AB739" s="212"/>
      <c r="AC739" s="212"/>
      <c r="AD739" s="212"/>
      <c r="AE739" s="212"/>
      <c r="AF739" s="212"/>
      <c r="AG739" s="212" t="s">
        <v>215</v>
      </c>
      <c r="AH739" s="212"/>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ht="33.75" outlineLevel="1" x14ac:dyDescent="0.2">
      <c r="A740" s="235">
        <v>160</v>
      </c>
      <c r="B740" s="236" t="s">
        <v>899</v>
      </c>
      <c r="C740" s="249" t="s">
        <v>900</v>
      </c>
      <c r="D740" s="237" t="s">
        <v>384</v>
      </c>
      <c r="E740" s="238">
        <v>24</v>
      </c>
      <c r="F740" s="239"/>
      <c r="G740" s="240">
        <f>ROUND(E740*F740,2)</f>
        <v>0</v>
      </c>
      <c r="H740" s="239"/>
      <c r="I740" s="240">
        <f>ROUND(E740*H740,2)</f>
        <v>0</v>
      </c>
      <c r="J740" s="239"/>
      <c r="K740" s="240">
        <f>ROUND(E740*J740,2)</f>
        <v>0</v>
      </c>
      <c r="L740" s="240">
        <v>21</v>
      </c>
      <c r="M740" s="240">
        <f>G740*(1+L740/100)</f>
        <v>0</v>
      </c>
      <c r="N740" s="238">
        <v>7.6000000000000004E-4</v>
      </c>
      <c r="O740" s="238">
        <f>ROUND(E740*N740,2)</f>
        <v>0.02</v>
      </c>
      <c r="P740" s="238">
        <v>0</v>
      </c>
      <c r="Q740" s="238">
        <f>ROUND(E740*P740,2)</f>
        <v>0</v>
      </c>
      <c r="R740" s="240" t="s">
        <v>842</v>
      </c>
      <c r="S740" s="240" t="s">
        <v>204</v>
      </c>
      <c r="T740" s="241" t="s">
        <v>204</v>
      </c>
      <c r="U740" s="223">
        <v>0.189</v>
      </c>
      <c r="V740" s="223">
        <f>ROUND(E740*U740,2)</f>
        <v>4.54</v>
      </c>
      <c r="W740" s="223"/>
      <c r="X740" s="223" t="s">
        <v>205</v>
      </c>
      <c r="Y740" s="223" t="s">
        <v>206</v>
      </c>
      <c r="Z740" s="212"/>
      <c r="AA740" s="212"/>
      <c r="AB740" s="212"/>
      <c r="AC740" s="212"/>
      <c r="AD740" s="212"/>
      <c r="AE740" s="212"/>
      <c r="AF740" s="212"/>
      <c r="AG740" s="212" t="s">
        <v>207</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2" x14ac:dyDescent="0.2">
      <c r="A741" s="219"/>
      <c r="B741" s="220"/>
      <c r="C741" s="250" t="s">
        <v>896</v>
      </c>
      <c r="D741" s="242"/>
      <c r="E741" s="242"/>
      <c r="F741" s="242"/>
      <c r="G741" s="242"/>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209</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2" x14ac:dyDescent="0.2">
      <c r="A742" s="219"/>
      <c r="B742" s="220"/>
      <c r="C742" s="251" t="s">
        <v>901</v>
      </c>
      <c r="D742" s="225"/>
      <c r="E742" s="226">
        <v>24</v>
      </c>
      <c r="F742" s="223"/>
      <c r="G742" s="223"/>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211</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2" x14ac:dyDescent="0.2">
      <c r="A743" s="219"/>
      <c r="B743" s="220"/>
      <c r="C743" s="252"/>
      <c r="D743" s="244"/>
      <c r="E743" s="244"/>
      <c r="F743" s="244"/>
      <c r="G743" s="244"/>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215</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ht="33.75" outlineLevel="1" x14ac:dyDescent="0.2">
      <c r="A744" s="235">
        <v>161</v>
      </c>
      <c r="B744" s="236" t="s">
        <v>902</v>
      </c>
      <c r="C744" s="249" t="s">
        <v>903</v>
      </c>
      <c r="D744" s="237" t="s">
        <v>384</v>
      </c>
      <c r="E744" s="238">
        <v>71.7</v>
      </c>
      <c r="F744" s="239"/>
      <c r="G744" s="240">
        <f>ROUND(E744*F744,2)</f>
        <v>0</v>
      </c>
      <c r="H744" s="239"/>
      <c r="I744" s="240">
        <f>ROUND(E744*H744,2)</f>
        <v>0</v>
      </c>
      <c r="J744" s="239"/>
      <c r="K744" s="240">
        <f>ROUND(E744*J744,2)</f>
        <v>0</v>
      </c>
      <c r="L744" s="240">
        <v>21</v>
      </c>
      <c r="M744" s="240">
        <f>G744*(1+L744/100)</f>
        <v>0</v>
      </c>
      <c r="N744" s="238">
        <v>7.6000000000000004E-4</v>
      </c>
      <c r="O744" s="238">
        <f>ROUND(E744*N744,2)</f>
        <v>0.05</v>
      </c>
      <c r="P744" s="238">
        <v>0</v>
      </c>
      <c r="Q744" s="238">
        <f>ROUND(E744*P744,2)</f>
        <v>0</v>
      </c>
      <c r="R744" s="240" t="s">
        <v>842</v>
      </c>
      <c r="S744" s="240" t="s">
        <v>204</v>
      </c>
      <c r="T744" s="241" t="s">
        <v>204</v>
      </c>
      <c r="U744" s="223">
        <v>0.189</v>
      </c>
      <c r="V744" s="223">
        <f>ROUND(E744*U744,2)</f>
        <v>13.55</v>
      </c>
      <c r="W744" s="223"/>
      <c r="X744" s="223" t="s">
        <v>205</v>
      </c>
      <c r="Y744" s="223" t="s">
        <v>206</v>
      </c>
      <c r="Z744" s="212"/>
      <c r="AA744" s="212"/>
      <c r="AB744" s="212"/>
      <c r="AC744" s="212"/>
      <c r="AD744" s="212"/>
      <c r="AE744" s="212"/>
      <c r="AF744" s="212"/>
      <c r="AG744" s="212" t="s">
        <v>207</v>
      </c>
      <c r="AH744" s="212"/>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2" x14ac:dyDescent="0.2">
      <c r="A745" s="219"/>
      <c r="B745" s="220"/>
      <c r="C745" s="250" t="s">
        <v>896</v>
      </c>
      <c r="D745" s="242"/>
      <c r="E745" s="242"/>
      <c r="F745" s="242"/>
      <c r="G745" s="242"/>
      <c r="H745" s="223"/>
      <c r="I745" s="223"/>
      <c r="J745" s="223"/>
      <c r="K745" s="223"/>
      <c r="L745" s="223"/>
      <c r="M745" s="223"/>
      <c r="N745" s="222"/>
      <c r="O745" s="222"/>
      <c r="P745" s="222"/>
      <c r="Q745" s="222"/>
      <c r="R745" s="223"/>
      <c r="S745" s="223"/>
      <c r="T745" s="223"/>
      <c r="U745" s="223"/>
      <c r="V745" s="223"/>
      <c r="W745" s="223"/>
      <c r="X745" s="223"/>
      <c r="Y745" s="223"/>
      <c r="Z745" s="212"/>
      <c r="AA745" s="212"/>
      <c r="AB745" s="212"/>
      <c r="AC745" s="212"/>
      <c r="AD745" s="212"/>
      <c r="AE745" s="212"/>
      <c r="AF745" s="212"/>
      <c r="AG745" s="212" t="s">
        <v>209</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2" x14ac:dyDescent="0.2">
      <c r="A746" s="219"/>
      <c r="B746" s="220"/>
      <c r="C746" s="251" t="s">
        <v>901</v>
      </c>
      <c r="D746" s="225"/>
      <c r="E746" s="226">
        <v>24</v>
      </c>
      <c r="F746" s="223"/>
      <c r="G746" s="223"/>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211</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1" t="s">
        <v>883</v>
      </c>
      <c r="D747" s="225"/>
      <c r="E747" s="226"/>
      <c r="F747" s="223"/>
      <c r="G747" s="223"/>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211</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51" t="s">
        <v>904</v>
      </c>
      <c r="D748" s="225"/>
      <c r="E748" s="226">
        <v>47.7</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211</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2" x14ac:dyDescent="0.2">
      <c r="A749" s="219"/>
      <c r="B749" s="220"/>
      <c r="C749" s="252"/>
      <c r="D749" s="244"/>
      <c r="E749" s="244"/>
      <c r="F749" s="244"/>
      <c r="G749" s="244"/>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215</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ht="22.5" outlineLevel="1" x14ac:dyDescent="0.2">
      <c r="A750" s="235">
        <v>162</v>
      </c>
      <c r="B750" s="236" t="s">
        <v>905</v>
      </c>
      <c r="C750" s="249" t="s">
        <v>906</v>
      </c>
      <c r="D750" s="237" t="s">
        <v>267</v>
      </c>
      <c r="E750" s="238">
        <v>279</v>
      </c>
      <c r="F750" s="239"/>
      <c r="G750" s="240">
        <f>ROUND(E750*F750,2)</f>
        <v>0</v>
      </c>
      <c r="H750" s="239"/>
      <c r="I750" s="240">
        <f>ROUND(E750*H750,2)</f>
        <v>0</v>
      </c>
      <c r="J750" s="239"/>
      <c r="K750" s="240">
        <f>ROUND(E750*J750,2)</f>
        <v>0</v>
      </c>
      <c r="L750" s="240">
        <v>21</v>
      </c>
      <c r="M750" s="240">
        <f>G750*(1+L750/100)</f>
        <v>0</v>
      </c>
      <c r="N750" s="238">
        <v>1.2999999999999999E-4</v>
      </c>
      <c r="O750" s="238">
        <f>ROUND(E750*N750,2)</f>
        <v>0.04</v>
      </c>
      <c r="P750" s="238">
        <v>0</v>
      </c>
      <c r="Q750" s="238">
        <f>ROUND(E750*P750,2)</f>
        <v>0</v>
      </c>
      <c r="R750" s="240" t="s">
        <v>842</v>
      </c>
      <c r="S750" s="240" t="s">
        <v>204</v>
      </c>
      <c r="T750" s="241" t="s">
        <v>204</v>
      </c>
      <c r="U750" s="223">
        <v>0.1</v>
      </c>
      <c r="V750" s="223">
        <f>ROUND(E750*U750,2)</f>
        <v>27.9</v>
      </c>
      <c r="W750" s="223"/>
      <c r="X750" s="223" t="s">
        <v>205</v>
      </c>
      <c r="Y750" s="223" t="s">
        <v>206</v>
      </c>
      <c r="Z750" s="212"/>
      <c r="AA750" s="212"/>
      <c r="AB750" s="212"/>
      <c r="AC750" s="212"/>
      <c r="AD750" s="212"/>
      <c r="AE750" s="212"/>
      <c r="AF750" s="212"/>
      <c r="AG750" s="212" t="s">
        <v>207</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2" x14ac:dyDescent="0.2">
      <c r="A751" s="219"/>
      <c r="B751" s="220"/>
      <c r="C751" s="251" t="s">
        <v>907</v>
      </c>
      <c r="D751" s="225"/>
      <c r="E751" s="226">
        <v>279</v>
      </c>
      <c r="F751" s="223"/>
      <c r="G751" s="223"/>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211</v>
      </c>
      <c r="AH751" s="212">
        <v>5</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2" x14ac:dyDescent="0.2">
      <c r="A752" s="219"/>
      <c r="B752" s="220"/>
      <c r="C752" s="252"/>
      <c r="D752" s="244"/>
      <c r="E752" s="244"/>
      <c r="F752" s="244"/>
      <c r="G752" s="244"/>
      <c r="H752" s="223"/>
      <c r="I752" s="223"/>
      <c r="J752" s="223"/>
      <c r="K752" s="223"/>
      <c r="L752" s="223"/>
      <c r="M752" s="223"/>
      <c r="N752" s="222"/>
      <c r="O752" s="222"/>
      <c r="P752" s="222"/>
      <c r="Q752" s="222"/>
      <c r="R752" s="223"/>
      <c r="S752" s="223"/>
      <c r="T752" s="223"/>
      <c r="U752" s="223"/>
      <c r="V752" s="223"/>
      <c r="W752" s="223"/>
      <c r="X752" s="223"/>
      <c r="Y752" s="223"/>
      <c r="Z752" s="212"/>
      <c r="AA752" s="212"/>
      <c r="AB752" s="212"/>
      <c r="AC752" s="212"/>
      <c r="AD752" s="212"/>
      <c r="AE752" s="212"/>
      <c r="AF752" s="212"/>
      <c r="AG752" s="212" t="s">
        <v>215</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1" x14ac:dyDescent="0.2">
      <c r="A753" s="235">
        <v>163</v>
      </c>
      <c r="B753" s="236" t="s">
        <v>908</v>
      </c>
      <c r="C753" s="249" t="s">
        <v>909</v>
      </c>
      <c r="D753" s="237" t="s">
        <v>267</v>
      </c>
      <c r="E753" s="238">
        <v>367.34399999999999</v>
      </c>
      <c r="F753" s="239"/>
      <c r="G753" s="240">
        <f>ROUND(E753*F753,2)</f>
        <v>0</v>
      </c>
      <c r="H753" s="239"/>
      <c r="I753" s="240">
        <f>ROUND(E753*H753,2)</f>
        <v>0</v>
      </c>
      <c r="J753" s="239"/>
      <c r="K753" s="240">
        <f>ROUND(E753*J753,2)</f>
        <v>0</v>
      </c>
      <c r="L753" s="240">
        <v>21</v>
      </c>
      <c r="M753" s="240">
        <f>G753*(1+L753/100)</f>
        <v>0</v>
      </c>
      <c r="N753" s="238">
        <v>4.4999999999999997E-3</v>
      </c>
      <c r="O753" s="238">
        <f>ROUND(E753*N753,2)</f>
        <v>1.65</v>
      </c>
      <c r="P753" s="238">
        <v>0</v>
      </c>
      <c r="Q753" s="238">
        <f>ROUND(E753*P753,2)</f>
        <v>0</v>
      </c>
      <c r="R753" s="240" t="s">
        <v>284</v>
      </c>
      <c r="S753" s="240" t="s">
        <v>204</v>
      </c>
      <c r="T753" s="241" t="s">
        <v>204</v>
      </c>
      <c r="U753" s="223">
        <v>0</v>
      </c>
      <c r="V753" s="223">
        <f>ROUND(E753*U753,2)</f>
        <v>0</v>
      </c>
      <c r="W753" s="223"/>
      <c r="X753" s="223" t="s">
        <v>285</v>
      </c>
      <c r="Y753" s="223" t="s">
        <v>206</v>
      </c>
      <c r="Z753" s="212"/>
      <c r="AA753" s="212"/>
      <c r="AB753" s="212"/>
      <c r="AC753" s="212"/>
      <c r="AD753" s="212"/>
      <c r="AE753" s="212"/>
      <c r="AF753" s="212"/>
      <c r="AG753" s="212" t="s">
        <v>286</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2" x14ac:dyDescent="0.2">
      <c r="A754" s="219"/>
      <c r="B754" s="220"/>
      <c r="C754" s="251" t="s">
        <v>910</v>
      </c>
      <c r="D754" s="225"/>
      <c r="E754" s="226">
        <v>367.34399999999999</v>
      </c>
      <c r="F754" s="223"/>
      <c r="G754" s="223"/>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211</v>
      </c>
      <c r="AH754" s="212">
        <v>5</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2" x14ac:dyDescent="0.2">
      <c r="A755" s="219"/>
      <c r="B755" s="220"/>
      <c r="C755" s="252"/>
      <c r="D755" s="244"/>
      <c r="E755" s="244"/>
      <c r="F755" s="244"/>
      <c r="G755" s="244"/>
      <c r="H755" s="223"/>
      <c r="I755" s="223"/>
      <c r="J755" s="223"/>
      <c r="K755" s="223"/>
      <c r="L755" s="223"/>
      <c r="M755" s="223"/>
      <c r="N755" s="222"/>
      <c r="O755" s="222"/>
      <c r="P755" s="222"/>
      <c r="Q755" s="222"/>
      <c r="R755" s="223"/>
      <c r="S755" s="223"/>
      <c r="T755" s="223"/>
      <c r="U755" s="223"/>
      <c r="V755" s="223"/>
      <c r="W755" s="223"/>
      <c r="X755" s="223"/>
      <c r="Y755" s="223"/>
      <c r="Z755" s="212"/>
      <c r="AA755" s="212"/>
      <c r="AB755" s="212"/>
      <c r="AC755" s="212"/>
      <c r="AD755" s="212"/>
      <c r="AE755" s="212"/>
      <c r="AF755" s="212"/>
      <c r="AG755" s="212" t="s">
        <v>215</v>
      </c>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19">
        <v>164</v>
      </c>
      <c r="B756" s="220" t="s">
        <v>911</v>
      </c>
      <c r="C756" s="253" t="s">
        <v>912</v>
      </c>
      <c r="D756" s="221" t="s">
        <v>0</v>
      </c>
      <c r="E756" s="243"/>
      <c r="F756" s="224"/>
      <c r="G756" s="223">
        <f>ROUND(E756*F756,2)</f>
        <v>0</v>
      </c>
      <c r="H756" s="224"/>
      <c r="I756" s="223">
        <f>ROUND(E756*H756,2)</f>
        <v>0</v>
      </c>
      <c r="J756" s="224"/>
      <c r="K756" s="223">
        <f>ROUND(E756*J756,2)</f>
        <v>0</v>
      </c>
      <c r="L756" s="223">
        <v>21</v>
      </c>
      <c r="M756" s="223">
        <f>G756*(1+L756/100)</f>
        <v>0</v>
      </c>
      <c r="N756" s="222">
        <v>0</v>
      </c>
      <c r="O756" s="222">
        <f>ROUND(E756*N756,2)</f>
        <v>0</v>
      </c>
      <c r="P756" s="222">
        <v>0</v>
      </c>
      <c r="Q756" s="222">
        <f>ROUND(E756*P756,2)</f>
        <v>0</v>
      </c>
      <c r="R756" s="223" t="s">
        <v>842</v>
      </c>
      <c r="S756" s="223" t="s">
        <v>204</v>
      </c>
      <c r="T756" s="223" t="s">
        <v>204</v>
      </c>
      <c r="U756" s="223">
        <v>0</v>
      </c>
      <c r="V756" s="223">
        <f>ROUND(E756*U756,2)</f>
        <v>0</v>
      </c>
      <c r="W756" s="223"/>
      <c r="X756" s="223" t="s">
        <v>837</v>
      </c>
      <c r="Y756" s="223" t="s">
        <v>206</v>
      </c>
      <c r="Z756" s="212"/>
      <c r="AA756" s="212"/>
      <c r="AB756" s="212"/>
      <c r="AC756" s="212"/>
      <c r="AD756" s="212"/>
      <c r="AE756" s="212"/>
      <c r="AF756" s="212"/>
      <c r="AG756" s="212" t="s">
        <v>838</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2" x14ac:dyDescent="0.2">
      <c r="A757" s="219"/>
      <c r="B757" s="220"/>
      <c r="C757" s="254" t="s">
        <v>913</v>
      </c>
      <c r="D757" s="246"/>
      <c r="E757" s="246"/>
      <c r="F757" s="246"/>
      <c r="G757" s="246"/>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209</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2" x14ac:dyDescent="0.2">
      <c r="A758" s="219"/>
      <c r="B758" s="220"/>
      <c r="C758" s="252"/>
      <c r="D758" s="244"/>
      <c r="E758" s="244"/>
      <c r="F758" s="244"/>
      <c r="G758" s="244"/>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215</v>
      </c>
      <c r="AH758" s="212"/>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x14ac:dyDescent="0.2">
      <c r="A759" s="228" t="s">
        <v>198</v>
      </c>
      <c r="B759" s="229" t="s">
        <v>116</v>
      </c>
      <c r="C759" s="248" t="s">
        <v>117</v>
      </c>
      <c r="D759" s="230"/>
      <c r="E759" s="231"/>
      <c r="F759" s="232"/>
      <c r="G759" s="232">
        <f>SUMIF(AG760:AG819,"&lt;&gt;NOR",G760:G819)</f>
        <v>0</v>
      </c>
      <c r="H759" s="232"/>
      <c r="I759" s="232">
        <f>SUM(I760:I819)</f>
        <v>0</v>
      </c>
      <c r="J759" s="232"/>
      <c r="K759" s="232">
        <f>SUM(K760:K819)</f>
        <v>0</v>
      </c>
      <c r="L759" s="232"/>
      <c r="M759" s="232">
        <f>SUM(M760:M819)</f>
        <v>0</v>
      </c>
      <c r="N759" s="231"/>
      <c r="O759" s="231">
        <f>SUM(O760:O819)</f>
        <v>1.67</v>
      </c>
      <c r="P759" s="231"/>
      <c r="Q759" s="231">
        <f>SUM(Q760:Q819)</f>
        <v>0</v>
      </c>
      <c r="R759" s="232"/>
      <c r="S759" s="232"/>
      <c r="T759" s="233"/>
      <c r="U759" s="227"/>
      <c r="V759" s="227">
        <f>SUM(V760:V819)</f>
        <v>76.67</v>
      </c>
      <c r="W759" s="227"/>
      <c r="X759" s="227"/>
      <c r="Y759" s="227"/>
      <c r="AG759" t="s">
        <v>199</v>
      </c>
    </row>
    <row r="760" spans="1:60" outlineLevel="1" x14ac:dyDescent="0.2">
      <c r="A760" s="235">
        <v>165</v>
      </c>
      <c r="B760" s="236" t="s">
        <v>914</v>
      </c>
      <c r="C760" s="249" t="s">
        <v>915</v>
      </c>
      <c r="D760" s="237" t="s">
        <v>267</v>
      </c>
      <c r="E760" s="238">
        <v>103.8</v>
      </c>
      <c r="F760" s="239"/>
      <c r="G760" s="240">
        <f>ROUND(E760*F760,2)</f>
        <v>0</v>
      </c>
      <c r="H760" s="239"/>
      <c r="I760" s="240">
        <f>ROUND(E760*H760,2)</f>
        <v>0</v>
      </c>
      <c r="J760" s="239"/>
      <c r="K760" s="240">
        <f>ROUND(E760*J760,2)</f>
        <v>0</v>
      </c>
      <c r="L760" s="240">
        <v>21</v>
      </c>
      <c r="M760" s="240">
        <f>G760*(1+L760/100)</f>
        <v>0</v>
      </c>
      <c r="N760" s="238">
        <v>0</v>
      </c>
      <c r="O760" s="238">
        <f>ROUND(E760*N760,2)</f>
        <v>0</v>
      </c>
      <c r="P760" s="238">
        <v>0</v>
      </c>
      <c r="Q760" s="238">
        <f>ROUND(E760*P760,2)</f>
        <v>0</v>
      </c>
      <c r="R760" s="240" t="s">
        <v>916</v>
      </c>
      <c r="S760" s="240" t="s">
        <v>204</v>
      </c>
      <c r="T760" s="241" t="s">
        <v>204</v>
      </c>
      <c r="U760" s="223">
        <v>0.08</v>
      </c>
      <c r="V760" s="223">
        <f>ROUND(E760*U760,2)</f>
        <v>8.3000000000000007</v>
      </c>
      <c r="W760" s="223"/>
      <c r="X760" s="223" t="s">
        <v>205</v>
      </c>
      <c r="Y760" s="223" t="s">
        <v>206</v>
      </c>
      <c r="Z760" s="212"/>
      <c r="AA760" s="212"/>
      <c r="AB760" s="212"/>
      <c r="AC760" s="212"/>
      <c r="AD760" s="212"/>
      <c r="AE760" s="212"/>
      <c r="AF760" s="212"/>
      <c r="AG760" s="212" t="s">
        <v>207</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51" t="s">
        <v>917</v>
      </c>
      <c r="D761" s="225"/>
      <c r="E761" s="226">
        <v>103.8</v>
      </c>
      <c r="F761" s="223"/>
      <c r="G761" s="223"/>
      <c r="H761" s="223"/>
      <c r="I761" s="223"/>
      <c r="J761" s="223"/>
      <c r="K761" s="223"/>
      <c r="L761" s="223"/>
      <c r="M761" s="223"/>
      <c r="N761" s="222"/>
      <c r="O761" s="222"/>
      <c r="P761" s="222"/>
      <c r="Q761" s="222"/>
      <c r="R761" s="223"/>
      <c r="S761" s="223"/>
      <c r="T761" s="223"/>
      <c r="U761" s="223"/>
      <c r="V761" s="223"/>
      <c r="W761" s="223"/>
      <c r="X761" s="223"/>
      <c r="Y761" s="223"/>
      <c r="Z761" s="212"/>
      <c r="AA761" s="212"/>
      <c r="AB761" s="212"/>
      <c r="AC761" s="212"/>
      <c r="AD761" s="212"/>
      <c r="AE761" s="212"/>
      <c r="AF761" s="212"/>
      <c r="AG761" s="212" t="s">
        <v>211</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2" x14ac:dyDescent="0.2">
      <c r="A762" s="219"/>
      <c r="B762" s="220"/>
      <c r="C762" s="252"/>
      <c r="D762" s="244"/>
      <c r="E762" s="244"/>
      <c r="F762" s="244"/>
      <c r="G762" s="244"/>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215</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35">
        <v>166</v>
      </c>
      <c r="B763" s="236" t="s">
        <v>918</v>
      </c>
      <c r="C763" s="249" t="s">
        <v>919</v>
      </c>
      <c r="D763" s="237" t="s">
        <v>267</v>
      </c>
      <c r="E763" s="238">
        <v>207.905</v>
      </c>
      <c r="F763" s="239"/>
      <c r="G763" s="240">
        <f>ROUND(E763*F763,2)</f>
        <v>0</v>
      </c>
      <c r="H763" s="239"/>
      <c r="I763" s="240">
        <f>ROUND(E763*H763,2)</f>
        <v>0</v>
      </c>
      <c r="J763" s="239"/>
      <c r="K763" s="240">
        <f>ROUND(E763*J763,2)</f>
        <v>0</v>
      </c>
      <c r="L763" s="240">
        <v>21</v>
      </c>
      <c r="M763" s="240">
        <f>G763*(1+L763/100)</f>
        <v>0</v>
      </c>
      <c r="N763" s="238">
        <v>0</v>
      </c>
      <c r="O763" s="238">
        <f>ROUND(E763*N763,2)</f>
        <v>0</v>
      </c>
      <c r="P763" s="238">
        <v>0</v>
      </c>
      <c r="Q763" s="238">
        <f>ROUND(E763*P763,2)</f>
        <v>0</v>
      </c>
      <c r="R763" s="240" t="s">
        <v>916</v>
      </c>
      <c r="S763" s="240" t="s">
        <v>204</v>
      </c>
      <c r="T763" s="241" t="s">
        <v>204</v>
      </c>
      <c r="U763" s="223">
        <v>0.15</v>
      </c>
      <c r="V763" s="223">
        <f>ROUND(E763*U763,2)</f>
        <v>31.19</v>
      </c>
      <c r="W763" s="223"/>
      <c r="X763" s="223" t="s">
        <v>205</v>
      </c>
      <c r="Y763" s="223" t="s">
        <v>206</v>
      </c>
      <c r="Z763" s="212"/>
      <c r="AA763" s="212"/>
      <c r="AB763" s="212"/>
      <c r="AC763" s="212"/>
      <c r="AD763" s="212"/>
      <c r="AE763" s="212"/>
      <c r="AF763" s="212"/>
      <c r="AG763" s="212" t="s">
        <v>207</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51" t="s">
        <v>920</v>
      </c>
      <c r="D764" s="225"/>
      <c r="E764" s="226">
        <v>54</v>
      </c>
      <c r="F764" s="223"/>
      <c r="G764" s="223"/>
      <c r="H764" s="223"/>
      <c r="I764" s="223"/>
      <c r="J764" s="223"/>
      <c r="K764" s="223"/>
      <c r="L764" s="223"/>
      <c r="M764" s="223"/>
      <c r="N764" s="222"/>
      <c r="O764" s="222"/>
      <c r="P764" s="222"/>
      <c r="Q764" s="222"/>
      <c r="R764" s="223"/>
      <c r="S764" s="223"/>
      <c r="T764" s="223"/>
      <c r="U764" s="223"/>
      <c r="V764" s="223"/>
      <c r="W764" s="223"/>
      <c r="X764" s="223"/>
      <c r="Y764" s="223"/>
      <c r="Z764" s="212"/>
      <c r="AA764" s="212"/>
      <c r="AB764" s="212"/>
      <c r="AC764" s="212"/>
      <c r="AD764" s="212"/>
      <c r="AE764" s="212"/>
      <c r="AF764" s="212"/>
      <c r="AG764" s="212" t="s">
        <v>211</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51" t="s">
        <v>921</v>
      </c>
      <c r="D765" s="225"/>
      <c r="E765" s="226">
        <v>51.75</v>
      </c>
      <c r="F765" s="223"/>
      <c r="G765" s="223"/>
      <c r="H765" s="223"/>
      <c r="I765" s="223"/>
      <c r="J765" s="223"/>
      <c r="K765" s="223"/>
      <c r="L765" s="223"/>
      <c r="M765" s="223"/>
      <c r="N765" s="222"/>
      <c r="O765" s="222"/>
      <c r="P765" s="222"/>
      <c r="Q765" s="222"/>
      <c r="R765" s="223"/>
      <c r="S765" s="223"/>
      <c r="T765" s="223"/>
      <c r="U765" s="223"/>
      <c r="V765" s="223"/>
      <c r="W765" s="223"/>
      <c r="X765" s="223"/>
      <c r="Y765" s="223"/>
      <c r="Z765" s="212"/>
      <c r="AA765" s="212"/>
      <c r="AB765" s="212"/>
      <c r="AC765" s="212"/>
      <c r="AD765" s="212"/>
      <c r="AE765" s="212"/>
      <c r="AF765" s="212"/>
      <c r="AG765" s="212" t="s">
        <v>211</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51" t="s">
        <v>922</v>
      </c>
      <c r="D766" s="225"/>
      <c r="E766" s="226">
        <v>44.13</v>
      </c>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211</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51" t="s">
        <v>923</v>
      </c>
      <c r="D767" s="225"/>
      <c r="E767" s="226">
        <v>55.82</v>
      </c>
      <c r="F767" s="223"/>
      <c r="G767" s="223"/>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211</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51" t="s">
        <v>438</v>
      </c>
      <c r="D768" s="225"/>
      <c r="E768" s="226">
        <v>2.2050000000000001</v>
      </c>
      <c r="F768" s="223"/>
      <c r="G768" s="223"/>
      <c r="H768" s="223"/>
      <c r="I768" s="223"/>
      <c r="J768" s="223"/>
      <c r="K768" s="223"/>
      <c r="L768" s="223"/>
      <c r="M768" s="223"/>
      <c r="N768" s="222"/>
      <c r="O768" s="222"/>
      <c r="P768" s="222"/>
      <c r="Q768" s="222"/>
      <c r="R768" s="223"/>
      <c r="S768" s="223"/>
      <c r="T768" s="223"/>
      <c r="U768" s="223"/>
      <c r="V768" s="223"/>
      <c r="W768" s="223"/>
      <c r="X768" s="223"/>
      <c r="Y768" s="223"/>
      <c r="Z768" s="212"/>
      <c r="AA768" s="212"/>
      <c r="AB768" s="212"/>
      <c r="AC768" s="212"/>
      <c r="AD768" s="212"/>
      <c r="AE768" s="212"/>
      <c r="AF768" s="212"/>
      <c r="AG768" s="212" t="s">
        <v>211</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2" x14ac:dyDescent="0.2">
      <c r="A769" s="219"/>
      <c r="B769" s="220"/>
      <c r="C769" s="252"/>
      <c r="D769" s="244"/>
      <c r="E769" s="244"/>
      <c r="F769" s="244"/>
      <c r="G769" s="244"/>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215</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35">
        <v>167</v>
      </c>
      <c r="B770" s="236" t="s">
        <v>924</v>
      </c>
      <c r="C770" s="249" t="s">
        <v>925</v>
      </c>
      <c r="D770" s="237" t="s">
        <v>267</v>
      </c>
      <c r="E770" s="238">
        <v>60.39</v>
      </c>
      <c r="F770" s="239"/>
      <c r="G770" s="240">
        <f>ROUND(E770*F770,2)</f>
        <v>0</v>
      </c>
      <c r="H770" s="239"/>
      <c r="I770" s="240">
        <f>ROUND(E770*H770,2)</f>
        <v>0</v>
      </c>
      <c r="J770" s="239"/>
      <c r="K770" s="240">
        <f>ROUND(E770*J770,2)</f>
        <v>0</v>
      </c>
      <c r="L770" s="240">
        <v>21</v>
      </c>
      <c r="M770" s="240">
        <f>G770*(1+L770/100)</f>
        <v>0</v>
      </c>
      <c r="N770" s="238">
        <v>3.0000000000000001E-3</v>
      </c>
      <c r="O770" s="238">
        <f>ROUND(E770*N770,2)</f>
        <v>0.18</v>
      </c>
      <c r="P770" s="238">
        <v>0</v>
      </c>
      <c r="Q770" s="238">
        <f>ROUND(E770*P770,2)</f>
        <v>0</v>
      </c>
      <c r="R770" s="240" t="s">
        <v>916</v>
      </c>
      <c r="S770" s="240" t="s">
        <v>204</v>
      </c>
      <c r="T770" s="241" t="s">
        <v>204</v>
      </c>
      <c r="U770" s="223">
        <v>0.28000000000000003</v>
      </c>
      <c r="V770" s="223">
        <f>ROUND(E770*U770,2)</f>
        <v>16.91</v>
      </c>
      <c r="W770" s="223"/>
      <c r="X770" s="223" t="s">
        <v>205</v>
      </c>
      <c r="Y770" s="223" t="s">
        <v>206</v>
      </c>
      <c r="Z770" s="212"/>
      <c r="AA770" s="212"/>
      <c r="AB770" s="212"/>
      <c r="AC770" s="212"/>
      <c r="AD770" s="212"/>
      <c r="AE770" s="212"/>
      <c r="AF770" s="212"/>
      <c r="AG770" s="212" t="s">
        <v>207</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2" x14ac:dyDescent="0.2">
      <c r="A771" s="219"/>
      <c r="B771" s="220"/>
      <c r="C771" s="251" t="s">
        <v>926</v>
      </c>
      <c r="D771" s="225"/>
      <c r="E771" s="226"/>
      <c r="F771" s="223"/>
      <c r="G771" s="223"/>
      <c r="H771" s="223"/>
      <c r="I771" s="223"/>
      <c r="J771" s="223"/>
      <c r="K771" s="223"/>
      <c r="L771" s="223"/>
      <c r="M771" s="223"/>
      <c r="N771" s="222"/>
      <c r="O771" s="222"/>
      <c r="P771" s="222"/>
      <c r="Q771" s="222"/>
      <c r="R771" s="223"/>
      <c r="S771" s="223"/>
      <c r="T771" s="223"/>
      <c r="U771" s="223"/>
      <c r="V771" s="223"/>
      <c r="W771" s="223"/>
      <c r="X771" s="223"/>
      <c r="Y771" s="223"/>
      <c r="Z771" s="212"/>
      <c r="AA771" s="212"/>
      <c r="AB771" s="212"/>
      <c r="AC771" s="212"/>
      <c r="AD771" s="212"/>
      <c r="AE771" s="212"/>
      <c r="AF771" s="212"/>
      <c r="AG771" s="212" t="s">
        <v>211</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3" x14ac:dyDescent="0.2">
      <c r="A772" s="219"/>
      <c r="B772" s="220"/>
      <c r="C772" s="251" t="s">
        <v>927</v>
      </c>
      <c r="D772" s="225"/>
      <c r="E772" s="226">
        <v>27</v>
      </c>
      <c r="F772" s="223"/>
      <c r="G772" s="223"/>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211</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51" t="s">
        <v>883</v>
      </c>
      <c r="D773" s="225"/>
      <c r="E773" s="226"/>
      <c r="F773" s="223"/>
      <c r="G773" s="223"/>
      <c r="H773" s="223"/>
      <c r="I773" s="223"/>
      <c r="J773" s="223"/>
      <c r="K773" s="223"/>
      <c r="L773" s="223"/>
      <c r="M773" s="223"/>
      <c r="N773" s="222"/>
      <c r="O773" s="222"/>
      <c r="P773" s="222"/>
      <c r="Q773" s="222"/>
      <c r="R773" s="223"/>
      <c r="S773" s="223"/>
      <c r="T773" s="223"/>
      <c r="U773" s="223"/>
      <c r="V773" s="223"/>
      <c r="W773" s="223"/>
      <c r="X773" s="223"/>
      <c r="Y773" s="223"/>
      <c r="Z773" s="212"/>
      <c r="AA773" s="212"/>
      <c r="AB773" s="212"/>
      <c r="AC773" s="212"/>
      <c r="AD773" s="212"/>
      <c r="AE773" s="212"/>
      <c r="AF773" s="212"/>
      <c r="AG773" s="212" t="s">
        <v>211</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51" t="s">
        <v>928</v>
      </c>
      <c r="D774" s="225"/>
      <c r="E774" s="226">
        <v>33.39</v>
      </c>
      <c r="F774" s="223"/>
      <c r="G774" s="223"/>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211</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2" x14ac:dyDescent="0.2">
      <c r="A775" s="219"/>
      <c r="B775" s="220"/>
      <c r="C775" s="252"/>
      <c r="D775" s="244"/>
      <c r="E775" s="244"/>
      <c r="F775" s="244"/>
      <c r="G775" s="244"/>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215</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35">
        <v>168</v>
      </c>
      <c r="B776" s="236" t="s">
        <v>929</v>
      </c>
      <c r="C776" s="249" t="s">
        <v>930</v>
      </c>
      <c r="D776" s="237" t="s">
        <v>267</v>
      </c>
      <c r="E776" s="238">
        <v>23.31</v>
      </c>
      <c r="F776" s="239"/>
      <c r="G776" s="240">
        <f>ROUND(E776*F776,2)</f>
        <v>0</v>
      </c>
      <c r="H776" s="239"/>
      <c r="I776" s="240">
        <f>ROUND(E776*H776,2)</f>
        <v>0</v>
      </c>
      <c r="J776" s="239"/>
      <c r="K776" s="240">
        <f>ROUND(E776*J776,2)</f>
        <v>0</v>
      </c>
      <c r="L776" s="240">
        <v>21</v>
      </c>
      <c r="M776" s="240">
        <f>G776*(1+L776/100)</f>
        <v>0</v>
      </c>
      <c r="N776" s="238">
        <v>1.4999999999999999E-4</v>
      </c>
      <c r="O776" s="238">
        <f>ROUND(E776*N776,2)</f>
        <v>0</v>
      </c>
      <c r="P776" s="238">
        <v>0</v>
      </c>
      <c r="Q776" s="238">
        <f>ROUND(E776*P776,2)</f>
        <v>0</v>
      </c>
      <c r="R776" s="240" t="s">
        <v>916</v>
      </c>
      <c r="S776" s="240" t="s">
        <v>204</v>
      </c>
      <c r="T776" s="241" t="s">
        <v>204</v>
      </c>
      <c r="U776" s="223">
        <v>0.12</v>
      </c>
      <c r="V776" s="223">
        <f>ROUND(E776*U776,2)</f>
        <v>2.8</v>
      </c>
      <c r="W776" s="223"/>
      <c r="X776" s="223" t="s">
        <v>205</v>
      </c>
      <c r="Y776" s="223" t="s">
        <v>206</v>
      </c>
      <c r="Z776" s="212"/>
      <c r="AA776" s="212"/>
      <c r="AB776" s="212"/>
      <c r="AC776" s="212"/>
      <c r="AD776" s="212"/>
      <c r="AE776" s="212"/>
      <c r="AF776" s="212"/>
      <c r="AG776" s="212" t="s">
        <v>207</v>
      </c>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2" x14ac:dyDescent="0.2">
      <c r="A777" s="219"/>
      <c r="B777" s="220"/>
      <c r="C777" s="251" t="s">
        <v>931</v>
      </c>
      <c r="D777" s="225"/>
      <c r="E777" s="226"/>
      <c r="F777" s="223"/>
      <c r="G777" s="223"/>
      <c r="H777" s="223"/>
      <c r="I777" s="223"/>
      <c r="J777" s="223"/>
      <c r="K777" s="223"/>
      <c r="L777" s="223"/>
      <c r="M777" s="223"/>
      <c r="N777" s="222"/>
      <c r="O777" s="222"/>
      <c r="P777" s="222"/>
      <c r="Q777" s="222"/>
      <c r="R777" s="223"/>
      <c r="S777" s="223"/>
      <c r="T777" s="223"/>
      <c r="U777" s="223"/>
      <c r="V777" s="223"/>
      <c r="W777" s="223"/>
      <c r="X777" s="223"/>
      <c r="Y777" s="223"/>
      <c r="Z777" s="212"/>
      <c r="AA777" s="212"/>
      <c r="AB777" s="212"/>
      <c r="AC777" s="212"/>
      <c r="AD777" s="212"/>
      <c r="AE777" s="212"/>
      <c r="AF777" s="212"/>
      <c r="AG777" s="212" t="s">
        <v>211</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51" t="s">
        <v>926</v>
      </c>
      <c r="D778" s="225"/>
      <c r="E778" s="226"/>
      <c r="F778" s="223"/>
      <c r="G778" s="223"/>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211</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51" t="s">
        <v>932</v>
      </c>
      <c r="D779" s="225"/>
      <c r="E779" s="226">
        <v>9</v>
      </c>
      <c r="F779" s="223"/>
      <c r="G779" s="223"/>
      <c r="H779" s="223"/>
      <c r="I779" s="223"/>
      <c r="J779" s="223"/>
      <c r="K779" s="223"/>
      <c r="L779" s="223"/>
      <c r="M779" s="223"/>
      <c r="N779" s="222"/>
      <c r="O779" s="222"/>
      <c r="P779" s="222"/>
      <c r="Q779" s="222"/>
      <c r="R779" s="223"/>
      <c r="S779" s="223"/>
      <c r="T779" s="223"/>
      <c r="U779" s="223"/>
      <c r="V779" s="223"/>
      <c r="W779" s="223"/>
      <c r="X779" s="223"/>
      <c r="Y779" s="223"/>
      <c r="Z779" s="212"/>
      <c r="AA779" s="212"/>
      <c r="AB779" s="212"/>
      <c r="AC779" s="212"/>
      <c r="AD779" s="212"/>
      <c r="AE779" s="212"/>
      <c r="AF779" s="212"/>
      <c r="AG779" s="212" t="s">
        <v>211</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51" t="s">
        <v>883</v>
      </c>
      <c r="D780" s="225"/>
      <c r="E780" s="226"/>
      <c r="F780" s="223"/>
      <c r="G780" s="223"/>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211</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51" t="s">
        <v>933</v>
      </c>
      <c r="D781" s="225"/>
      <c r="E781" s="226">
        <v>14.31</v>
      </c>
      <c r="F781" s="223"/>
      <c r="G781" s="223"/>
      <c r="H781" s="223"/>
      <c r="I781" s="223"/>
      <c r="J781" s="223"/>
      <c r="K781" s="223"/>
      <c r="L781" s="223"/>
      <c r="M781" s="223"/>
      <c r="N781" s="222"/>
      <c r="O781" s="222"/>
      <c r="P781" s="222"/>
      <c r="Q781" s="222"/>
      <c r="R781" s="223"/>
      <c r="S781" s="223"/>
      <c r="T781" s="223"/>
      <c r="U781" s="223"/>
      <c r="V781" s="223"/>
      <c r="W781" s="223"/>
      <c r="X781" s="223"/>
      <c r="Y781" s="223"/>
      <c r="Z781" s="212"/>
      <c r="AA781" s="212"/>
      <c r="AB781" s="212"/>
      <c r="AC781" s="212"/>
      <c r="AD781" s="212"/>
      <c r="AE781" s="212"/>
      <c r="AF781" s="212"/>
      <c r="AG781" s="212" t="s">
        <v>211</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52"/>
      <c r="D782" s="244"/>
      <c r="E782" s="244"/>
      <c r="F782" s="244"/>
      <c r="G782" s="244"/>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215</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ht="22.5" outlineLevel="1" x14ac:dyDescent="0.2">
      <c r="A783" s="235">
        <v>169</v>
      </c>
      <c r="B783" s="236" t="s">
        <v>934</v>
      </c>
      <c r="C783" s="249" t="s">
        <v>935</v>
      </c>
      <c r="D783" s="237" t="s">
        <v>267</v>
      </c>
      <c r="E783" s="238">
        <v>151.69999999999999</v>
      </c>
      <c r="F783" s="239"/>
      <c r="G783" s="240">
        <f>ROUND(E783*F783,2)</f>
        <v>0</v>
      </c>
      <c r="H783" s="239"/>
      <c r="I783" s="240">
        <f>ROUND(E783*H783,2)</f>
        <v>0</v>
      </c>
      <c r="J783" s="239"/>
      <c r="K783" s="240">
        <f>ROUND(E783*J783,2)</f>
        <v>0</v>
      </c>
      <c r="L783" s="240">
        <v>21</v>
      </c>
      <c r="M783" s="240">
        <f>G783*(1+L783/100)</f>
        <v>0</v>
      </c>
      <c r="N783" s="238">
        <v>1.0000000000000001E-5</v>
      </c>
      <c r="O783" s="238">
        <f>ROUND(E783*N783,2)</f>
        <v>0</v>
      </c>
      <c r="P783" s="238">
        <v>0</v>
      </c>
      <c r="Q783" s="238">
        <f>ROUND(E783*P783,2)</f>
        <v>0</v>
      </c>
      <c r="R783" s="240" t="s">
        <v>916</v>
      </c>
      <c r="S783" s="240" t="s">
        <v>204</v>
      </c>
      <c r="T783" s="241" t="s">
        <v>204</v>
      </c>
      <c r="U783" s="223">
        <v>7.0000000000000007E-2</v>
      </c>
      <c r="V783" s="223">
        <f>ROUND(E783*U783,2)</f>
        <v>10.62</v>
      </c>
      <c r="W783" s="223"/>
      <c r="X783" s="223" t="s">
        <v>205</v>
      </c>
      <c r="Y783" s="223" t="s">
        <v>206</v>
      </c>
      <c r="Z783" s="212"/>
      <c r="AA783" s="212"/>
      <c r="AB783" s="212"/>
      <c r="AC783" s="212"/>
      <c r="AD783" s="212"/>
      <c r="AE783" s="212"/>
      <c r="AF783" s="212"/>
      <c r="AG783" s="212" t="s">
        <v>207</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2" x14ac:dyDescent="0.2">
      <c r="A784" s="219"/>
      <c r="B784" s="220"/>
      <c r="C784" s="251" t="s">
        <v>921</v>
      </c>
      <c r="D784" s="225"/>
      <c r="E784" s="226">
        <v>51.75</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211</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51" t="s">
        <v>922</v>
      </c>
      <c r="D785" s="225"/>
      <c r="E785" s="226">
        <v>44.13</v>
      </c>
      <c r="F785" s="223"/>
      <c r="G785" s="223"/>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211</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51" t="s">
        <v>923</v>
      </c>
      <c r="D786" s="225"/>
      <c r="E786" s="226">
        <v>55.82</v>
      </c>
      <c r="F786" s="223"/>
      <c r="G786" s="223"/>
      <c r="H786" s="223"/>
      <c r="I786" s="223"/>
      <c r="J786" s="223"/>
      <c r="K786" s="223"/>
      <c r="L786" s="223"/>
      <c r="M786" s="223"/>
      <c r="N786" s="222"/>
      <c r="O786" s="222"/>
      <c r="P786" s="222"/>
      <c r="Q786" s="222"/>
      <c r="R786" s="223"/>
      <c r="S786" s="223"/>
      <c r="T786" s="223"/>
      <c r="U786" s="223"/>
      <c r="V786" s="223"/>
      <c r="W786" s="223"/>
      <c r="X786" s="223"/>
      <c r="Y786" s="223"/>
      <c r="Z786" s="212"/>
      <c r="AA786" s="212"/>
      <c r="AB786" s="212"/>
      <c r="AC786" s="212"/>
      <c r="AD786" s="212"/>
      <c r="AE786" s="212"/>
      <c r="AF786" s="212"/>
      <c r="AG786" s="212" t="s">
        <v>211</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2" x14ac:dyDescent="0.2">
      <c r="A787" s="219"/>
      <c r="B787" s="220"/>
      <c r="C787" s="252"/>
      <c r="D787" s="244"/>
      <c r="E787" s="244"/>
      <c r="F787" s="244"/>
      <c r="G787" s="244"/>
      <c r="H787" s="223"/>
      <c r="I787" s="223"/>
      <c r="J787" s="223"/>
      <c r="K787" s="223"/>
      <c r="L787" s="223"/>
      <c r="M787" s="223"/>
      <c r="N787" s="222"/>
      <c r="O787" s="222"/>
      <c r="P787" s="222"/>
      <c r="Q787" s="222"/>
      <c r="R787" s="223"/>
      <c r="S787" s="223"/>
      <c r="T787" s="223"/>
      <c r="U787" s="223"/>
      <c r="V787" s="223"/>
      <c r="W787" s="223"/>
      <c r="X787" s="223"/>
      <c r="Y787" s="223"/>
      <c r="Z787" s="212"/>
      <c r="AA787" s="212"/>
      <c r="AB787" s="212"/>
      <c r="AC787" s="212"/>
      <c r="AD787" s="212"/>
      <c r="AE787" s="212"/>
      <c r="AF787" s="212"/>
      <c r="AG787" s="212" t="s">
        <v>215</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ht="22.5" outlineLevel="1" x14ac:dyDescent="0.2">
      <c r="A788" s="235">
        <v>170</v>
      </c>
      <c r="B788" s="236" t="s">
        <v>936</v>
      </c>
      <c r="C788" s="249" t="s">
        <v>937</v>
      </c>
      <c r="D788" s="237" t="s">
        <v>384</v>
      </c>
      <c r="E788" s="238">
        <v>137</v>
      </c>
      <c r="F788" s="239"/>
      <c r="G788" s="240">
        <f>ROUND(E788*F788,2)</f>
        <v>0</v>
      </c>
      <c r="H788" s="239"/>
      <c r="I788" s="240">
        <f>ROUND(E788*H788,2)</f>
        <v>0</v>
      </c>
      <c r="J788" s="239"/>
      <c r="K788" s="240">
        <f>ROUND(E788*J788,2)</f>
        <v>0</v>
      </c>
      <c r="L788" s="240">
        <v>21</v>
      </c>
      <c r="M788" s="240">
        <f>G788*(1+L788/100)</f>
        <v>0</v>
      </c>
      <c r="N788" s="238">
        <v>0</v>
      </c>
      <c r="O788" s="238">
        <f>ROUND(E788*N788,2)</f>
        <v>0</v>
      </c>
      <c r="P788" s="238">
        <v>0</v>
      </c>
      <c r="Q788" s="238">
        <f>ROUND(E788*P788,2)</f>
        <v>0</v>
      </c>
      <c r="R788" s="240" t="s">
        <v>916</v>
      </c>
      <c r="S788" s="240" t="s">
        <v>204</v>
      </c>
      <c r="T788" s="241" t="s">
        <v>204</v>
      </c>
      <c r="U788" s="223">
        <v>0.05</v>
      </c>
      <c r="V788" s="223">
        <f>ROUND(E788*U788,2)</f>
        <v>6.85</v>
      </c>
      <c r="W788" s="223"/>
      <c r="X788" s="223" t="s">
        <v>205</v>
      </c>
      <c r="Y788" s="223" t="s">
        <v>206</v>
      </c>
      <c r="Z788" s="212"/>
      <c r="AA788" s="212"/>
      <c r="AB788" s="212"/>
      <c r="AC788" s="212"/>
      <c r="AD788" s="212"/>
      <c r="AE788" s="212"/>
      <c r="AF788" s="212"/>
      <c r="AG788" s="212" t="s">
        <v>207</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51" t="s">
        <v>938</v>
      </c>
      <c r="D789" s="225"/>
      <c r="E789" s="226"/>
      <c r="F789" s="223"/>
      <c r="G789" s="223"/>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211</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51" t="s">
        <v>939</v>
      </c>
      <c r="D790" s="225"/>
      <c r="E790" s="226">
        <v>73.5</v>
      </c>
      <c r="F790" s="223"/>
      <c r="G790" s="223"/>
      <c r="H790" s="223"/>
      <c r="I790" s="223"/>
      <c r="J790" s="223"/>
      <c r="K790" s="223"/>
      <c r="L790" s="223"/>
      <c r="M790" s="223"/>
      <c r="N790" s="222"/>
      <c r="O790" s="222"/>
      <c r="P790" s="222"/>
      <c r="Q790" s="222"/>
      <c r="R790" s="223"/>
      <c r="S790" s="223"/>
      <c r="T790" s="223"/>
      <c r="U790" s="223"/>
      <c r="V790" s="223"/>
      <c r="W790" s="223"/>
      <c r="X790" s="223"/>
      <c r="Y790" s="223"/>
      <c r="Z790" s="212"/>
      <c r="AA790" s="212"/>
      <c r="AB790" s="212"/>
      <c r="AC790" s="212"/>
      <c r="AD790" s="212"/>
      <c r="AE790" s="212"/>
      <c r="AF790" s="212"/>
      <c r="AG790" s="212" t="s">
        <v>211</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51" t="s">
        <v>940</v>
      </c>
      <c r="D791" s="225"/>
      <c r="E791" s="226">
        <v>63.5</v>
      </c>
      <c r="F791" s="223"/>
      <c r="G791" s="223"/>
      <c r="H791" s="223"/>
      <c r="I791" s="223"/>
      <c r="J791" s="223"/>
      <c r="K791" s="223"/>
      <c r="L791" s="223"/>
      <c r="M791" s="223"/>
      <c r="N791" s="222"/>
      <c r="O791" s="222"/>
      <c r="P791" s="222"/>
      <c r="Q791" s="222"/>
      <c r="R791" s="223"/>
      <c r="S791" s="223"/>
      <c r="T791" s="223"/>
      <c r="U791" s="223"/>
      <c r="V791" s="223"/>
      <c r="W791" s="223"/>
      <c r="X791" s="223"/>
      <c r="Y791" s="223"/>
      <c r="Z791" s="212"/>
      <c r="AA791" s="212"/>
      <c r="AB791" s="212"/>
      <c r="AC791" s="212"/>
      <c r="AD791" s="212"/>
      <c r="AE791" s="212"/>
      <c r="AF791" s="212"/>
      <c r="AG791" s="212" t="s">
        <v>211</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2" x14ac:dyDescent="0.2">
      <c r="A792" s="219"/>
      <c r="B792" s="220"/>
      <c r="C792" s="252"/>
      <c r="D792" s="244"/>
      <c r="E792" s="244"/>
      <c r="F792" s="244"/>
      <c r="G792" s="244"/>
      <c r="H792" s="223"/>
      <c r="I792" s="223"/>
      <c r="J792" s="223"/>
      <c r="K792" s="223"/>
      <c r="L792" s="223"/>
      <c r="M792" s="223"/>
      <c r="N792" s="222"/>
      <c r="O792" s="222"/>
      <c r="P792" s="222"/>
      <c r="Q792" s="222"/>
      <c r="R792" s="223"/>
      <c r="S792" s="223"/>
      <c r="T792" s="223"/>
      <c r="U792" s="223"/>
      <c r="V792" s="223"/>
      <c r="W792" s="223"/>
      <c r="X792" s="223"/>
      <c r="Y792" s="223"/>
      <c r="Z792" s="212"/>
      <c r="AA792" s="212"/>
      <c r="AB792" s="212"/>
      <c r="AC792" s="212"/>
      <c r="AD792" s="212"/>
      <c r="AE792" s="212"/>
      <c r="AF792" s="212"/>
      <c r="AG792" s="212" t="s">
        <v>215</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ht="22.5" outlineLevel="1" x14ac:dyDescent="0.2">
      <c r="A793" s="235">
        <v>171</v>
      </c>
      <c r="B793" s="236" t="s">
        <v>941</v>
      </c>
      <c r="C793" s="249" t="s">
        <v>942</v>
      </c>
      <c r="D793" s="237" t="s">
        <v>202</v>
      </c>
      <c r="E793" s="238">
        <v>4.1849999999999996</v>
      </c>
      <c r="F793" s="239"/>
      <c r="G793" s="240">
        <f>ROUND(E793*F793,2)</f>
        <v>0</v>
      </c>
      <c r="H793" s="239"/>
      <c r="I793" s="240">
        <f>ROUND(E793*H793,2)</f>
        <v>0</v>
      </c>
      <c r="J793" s="239"/>
      <c r="K793" s="240">
        <f>ROUND(E793*J793,2)</f>
        <v>0</v>
      </c>
      <c r="L793" s="240">
        <v>21</v>
      </c>
      <c r="M793" s="240">
        <f>G793*(1+L793/100)</f>
        <v>0</v>
      </c>
      <c r="N793" s="238">
        <v>0.03</v>
      </c>
      <c r="O793" s="238">
        <f>ROUND(E793*N793,2)</f>
        <v>0.13</v>
      </c>
      <c r="P793" s="238">
        <v>0</v>
      </c>
      <c r="Q793" s="238">
        <f>ROUND(E793*P793,2)</f>
        <v>0</v>
      </c>
      <c r="R793" s="240" t="s">
        <v>284</v>
      </c>
      <c r="S793" s="240" t="s">
        <v>204</v>
      </c>
      <c r="T793" s="241" t="s">
        <v>204</v>
      </c>
      <c r="U793" s="223">
        <v>0</v>
      </c>
      <c r="V793" s="223">
        <f>ROUND(E793*U793,2)</f>
        <v>0</v>
      </c>
      <c r="W793" s="223"/>
      <c r="X793" s="223" t="s">
        <v>285</v>
      </c>
      <c r="Y793" s="223" t="s">
        <v>206</v>
      </c>
      <c r="Z793" s="212"/>
      <c r="AA793" s="212"/>
      <c r="AB793" s="212"/>
      <c r="AC793" s="212"/>
      <c r="AD793" s="212"/>
      <c r="AE793" s="212"/>
      <c r="AF793" s="212"/>
      <c r="AG793" s="212" t="s">
        <v>286</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2" x14ac:dyDescent="0.2">
      <c r="A794" s="219"/>
      <c r="B794" s="220"/>
      <c r="C794" s="251" t="s">
        <v>926</v>
      </c>
      <c r="D794" s="225"/>
      <c r="E794" s="226"/>
      <c r="F794" s="223"/>
      <c r="G794" s="223"/>
      <c r="H794" s="223"/>
      <c r="I794" s="223"/>
      <c r="J794" s="223"/>
      <c r="K794" s="223"/>
      <c r="L794" s="223"/>
      <c r="M794" s="223"/>
      <c r="N794" s="222"/>
      <c r="O794" s="222"/>
      <c r="P794" s="222"/>
      <c r="Q794" s="222"/>
      <c r="R794" s="223"/>
      <c r="S794" s="223"/>
      <c r="T794" s="223"/>
      <c r="U794" s="223"/>
      <c r="V794" s="223"/>
      <c r="W794" s="223"/>
      <c r="X794" s="223"/>
      <c r="Y794" s="223"/>
      <c r="Z794" s="212"/>
      <c r="AA794" s="212"/>
      <c r="AB794" s="212"/>
      <c r="AC794" s="212"/>
      <c r="AD794" s="212"/>
      <c r="AE794" s="212"/>
      <c r="AF794" s="212"/>
      <c r="AG794" s="212" t="s">
        <v>211</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51" t="s">
        <v>943</v>
      </c>
      <c r="D795" s="225"/>
      <c r="E795" s="226">
        <v>1.35</v>
      </c>
      <c r="F795" s="223"/>
      <c r="G795" s="223"/>
      <c r="H795" s="223"/>
      <c r="I795" s="223"/>
      <c r="J795" s="223"/>
      <c r="K795" s="223"/>
      <c r="L795" s="223"/>
      <c r="M795" s="223"/>
      <c r="N795" s="222"/>
      <c r="O795" s="222"/>
      <c r="P795" s="222"/>
      <c r="Q795" s="222"/>
      <c r="R795" s="223"/>
      <c r="S795" s="223"/>
      <c r="T795" s="223"/>
      <c r="U795" s="223"/>
      <c r="V795" s="223"/>
      <c r="W795" s="223"/>
      <c r="X795" s="223"/>
      <c r="Y795" s="223"/>
      <c r="Z795" s="212"/>
      <c r="AA795" s="212"/>
      <c r="AB795" s="212"/>
      <c r="AC795" s="212"/>
      <c r="AD795" s="212"/>
      <c r="AE795" s="212"/>
      <c r="AF795" s="212"/>
      <c r="AG795" s="212" t="s">
        <v>211</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51" t="s">
        <v>883</v>
      </c>
      <c r="D796" s="225"/>
      <c r="E796" s="226"/>
      <c r="F796" s="223"/>
      <c r="G796" s="223"/>
      <c r="H796" s="223"/>
      <c r="I796" s="223"/>
      <c r="J796" s="223"/>
      <c r="K796" s="223"/>
      <c r="L796" s="223"/>
      <c r="M796" s="223"/>
      <c r="N796" s="222"/>
      <c r="O796" s="222"/>
      <c r="P796" s="222"/>
      <c r="Q796" s="222"/>
      <c r="R796" s="223"/>
      <c r="S796" s="223"/>
      <c r="T796" s="223"/>
      <c r="U796" s="223"/>
      <c r="V796" s="223"/>
      <c r="W796" s="223"/>
      <c r="X796" s="223"/>
      <c r="Y796" s="223"/>
      <c r="Z796" s="212"/>
      <c r="AA796" s="212"/>
      <c r="AB796" s="212"/>
      <c r="AC796" s="212"/>
      <c r="AD796" s="212"/>
      <c r="AE796" s="212"/>
      <c r="AF796" s="212"/>
      <c r="AG796" s="212" t="s">
        <v>211</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51" t="s">
        <v>944</v>
      </c>
      <c r="D797" s="225"/>
      <c r="E797" s="226">
        <v>1.6695</v>
      </c>
      <c r="F797" s="223"/>
      <c r="G797" s="223"/>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211</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51" t="s">
        <v>931</v>
      </c>
      <c r="D798" s="225"/>
      <c r="E798" s="226"/>
      <c r="F798" s="223"/>
      <c r="G798" s="223"/>
      <c r="H798" s="223"/>
      <c r="I798" s="223"/>
      <c r="J798" s="223"/>
      <c r="K798" s="223"/>
      <c r="L798" s="223"/>
      <c r="M798" s="223"/>
      <c r="N798" s="222"/>
      <c r="O798" s="222"/>
      <c r="P798" s="222"/>
      <c r="Q798" s="222"/>
      <c r="R798" s="223"/>
      <c r="S798" s="223"/>
      <c r="T798" s="223"/>
      <c r="U798" s="223"/>
      <c r="V798" s="223"/>
      <c r="W798" s="223"/>
      <c r="X798" s="223"/>
      <c r="Y798" s="223"/>
      <c r="Z798" s="212"/>
      <c r="AA798" s="212"/>
      <c r="AB798" s="212"/>
      <c r="AC798" s="212"/>
      <c r="AD798" s="212"/>
      <c r="AE798" s="212"/>
      <c r="AF798" s="212"/>
      <c r="AG798" s="212" t="s">
        <v>211</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51" t="s">
        <v>926</v>
      </c>
      <c r="D799" s="225"/>
      <c r="E799" s="226"/>
      <c r="F799" s="223"/>
      <c r="G799" s="223"/>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211</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51" t="s">
        <v>945</v>
      </c>
      <c r="D800" s="225"/>
      <c r="E800" s="226">
        <v>0.45</v>
      </c>
      <c r="F800" s="223"/>
      <c r="G800" s="223"/>
      <c r="H800" s="223"/>
      <c r="I800" s="223"/>
      <c r="J800" s="223"/>
      <c r="K800" s="223"/>
      <c r="L800" s="223"/>
      <c r="M800" s="223"/>
      <c r="N800" s="222"/>
      <c r="O800" s="222"/>
      <c r="P800" s="222"/>
      <c r="Q800" s="222"/>
      <c r="R800" s="223"/>
      <c r="S800" s="223"/>
      <c r="T800" s="223"/>
      <c r="U800" s="223"/>
      <c r="V800" s="223"/>
      <c r="W800" s="223"/>
      <c r="X800" s="223"/>
      <c r="Y800" s="223"/>
      <c r="Z800" s="212"/>
      <c r="AA800" s="212"/>
      <c r="AB800" s="212"/>
      <c r="AC800" s="212"/>
      <c r="AD800" s="212"/>
      <c r="AE800" s="212"/>
      <c r="AF800" s="212"/>
      <c r="AG800" s="212" t="s">
        <v>211</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51" t="s">
        <v>883</v>
      </c>
      <c r="D801" s="225"/>
      <c r="E801" s="226"/>
      <c r="F801" s="223"/>
      <c r="G801" s="223"/>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211</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51" t="s">
        <v>946</v>
      </c>
      <c r="D802" s="225"/>
      <c r="E802" s="226">
        <v>0.71550000000000002</v>
      </c>
      <c r="F802" s="223"/>
      <c r="G802" s="223"/>
      <c r="H802" s="223"/>
      <c r="I802" s="223"/>
      <c r="J802" s="223"/>
      <c r="K802" s="223"/>
      <c r="L802" s="223"/>
      <c r="M802" s="223"/>
      <c r="N802" s="222"/>
      <c r="O802" s="222"/>
      <c r="P802" s="222"/>
      <c r="Q802" s="222"/>
      <c r="R802" s="223"/>
      <c r="S802" s="223"/>
      <c r="T802" s="223"/>
      <c r="U802" s="223"/>
      <c r="V802" s="223"/>
      <c r="W802" s="223"/>
      <c r="X802" s="223"/>
      <c r="Y802" s="223"/>
      <c r="Z802" s="212"/>
      <c r="AA802" s="212"/>
      <c r="AB802" s="212"/>
      <c r="AC802" s="212"/>
      <c r="AD802" s="212"/>
      <c r="AE802" s="212"/>
      <c r="AF802" s="212"/>
      <c r="AG802" s="212" t="s">
        <v>211</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2" x14ac:dyDescent="0.2">
      <c r="A803" s="219"/>
      <c r="B803" s="220"/>
      <c r="C803" s="252"/>
      <c r="D803" s="244"/>
      <c r="E803" s="244"/>
      <c r="F803" s="244"/>
      <c r="G803" s="244"/>
      <c r="H803" s="223"/>
      <c r="I803" s="223"/>
      <c r="J803" s="223"/>
      <c r="K803" s="223"/>
      <c r="L803" s="223"/>
      <c r="M803" s="223"/>
      <c r="N803" s="222"/>
      <c r="O803" s="222"/>
      <c r="P803" s="222"/>
      <c r="Q803" s="222"/>
      <c r="R803" s="223"/>
      <c r="S803" s="223"/>
      <c r="T803" s="223"/>
      <c r="U803" s="223"/>
      <c r="V803" s="223"/>
      <c r="W803" s="223"/>
      <c r="X803" s="223"/>
      <c r="Y803" s="223"/>
      <c r="Z803" s="212"/>
      <c r="AA803" s="212"/>
      <c r="AB803" s="212"/>
      <c r="AC803" s="212"/>
      <c r="AD803" s="212"/>
      <c r="AE803" s="212"/>
      <c r="AF803" s="212"/>
      <c r="AG803" s="212" t="s">
        <v>215</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ht="22.5" outlineLevel="1" x14ac:dyDescent="0.2">
      <c r="A804" s="235">
        <v>172</v>
      </c>
      <c r="B804" s="236" t="s">
        <v>947</v>
      </c>
      <c r="C804" s="249" t="s">
        <v>948</v>
      </c>
      <c r="D804" s="237" t="s">
        <v>202</v>
      </c>
      <c r="E804" s="238">
        <v>20.707049999999999</v>
      </c>
      <c r="F804" s="239"/>
      <c r="G804" s="240">
        <f>ROUND(E804*F804,2)</f>
        <v>0</v>
      </c>
      <c r="H804" s="239"/>
      <c r="I804" s="240">
        <f>ROUND(E804*H804,2)</f>
        <v>0</v>
      </c>
      <c r="J804" s="239"/>
      <c r="K804" s="240">
        <f>ROUND(E804*J804,2)</f>
        <v>0</v>
      </c>
      <c r="L804" s="240">
        <v>21</v>
      </c>
      <c r="M804" s="240">
        <f>G804*(1+L804/100)</f>
        <v>0</v>
      </c>
      <c r="N804" s="238">
        <v>2.5000000000000001E-2</v>
      </c>
      <c r="O804" s="238">
        <f>ROUND(E804*N804,2)</f>
        <v>0.52</v>
      </c>
      <c r="P804" s="238">
        <v>0</v>
      </c>
      <c r="Q804" s="238">
        <f>ROUND(E804*P804,2)</f>
        <v>0</v>
      </c>
      <c r="R804" s="240" t="s">
        <v>284</v>
      </c>
      <c r="S804" s="240" t="s">
        <v>204</v>
      </c>
      <c r="T804" s="241" t="s">
        <v>204</v>
      </c>
      <c r="U804" s="223">
        <v>0</v>
      </c>
      <c r="V804" s="223">
        <f>ROUND(E804*U804,2)</f>
        <v>0</v>
      </c>
      <c r="W804" s="223"/>
      <c r="X804" s="223" t="s">
        <v>285</v>
      </c>
      <c r="Y804" s="223" t="s">
        <v>206</v>
      </c>
      <c r="Z804" s="212"/>
      <c r="AA804" s="212"/>
      <c r="AB804" s="212"/>
      <c r="AC804" s="212"/>
      <c r="AD804" s="212"/>
      <c r="AE804" s="212"/>
      <c r="AF804" s="212"/>
      <c r="AG804" s="212" t="s">
        <v>286</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51" t="s">
        <v>949</v>
      </c>
      <c r="D805" s="225"/>
      <c r="E805" s="226">
        <v>7.0638800000000002</v>
      </c>
      <c r="F805" s="223"/>
      <c r="G805" s="223"/>
      <c r="H805" s="223"/>
      <c r="I805" s="223"/>
      <c r="J805" s="223"/>
      <c r="K805" s="223"/>
      <c r="L805" s="223"/>
      <c r="M805" s="223"/>
      <c r="N805" s="222"/>
      <c r="O805" s="222"/>
      <c r="P805" s="222"/>
      <c r="Q805" s="222"/>
      <c r="R805" s="223"/>
      <c r="S805" s="223"/>
      <c r="T805" s="223"/>
      <c r="U805" s="223"/>
      <c r="V805" s="223"/>
      <c r="W805" s="223"/>
      <c r="X805" s="223"/>
      <c r="Y805" s="223"/>
      <c r="Z805" s="212"/>
      <c r="AA805" s="212"/>
      <c r="AB805" s="212"/>
      <c r="AC805" s="212"/>
      <c r="AD805" s="212"/>
      <c r="AE805" s="212"/>
      <c r="AF805" s="212"/>
      <c r="AG805" s="212" t="s">
        <v>211</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51" t="s">
        <v>950</v>
      </c>
      <c r="D806" s="225"/>
      <c r="E806" s="226">
        <v>6.0237499999999997</v>
      </c>
      <c r="F806" s="223"/>
      <c r="G806" s="223"/>
      <c r="H806" s="223"/>
      <c r="I806" s="223"/>
      <c r="J806" s="223"/>
      <c r="K806" s="223"/>
      <c r="L806" s="223"/>
      <c r="M806" s="223"/>
      <c r="N806" s="222"/>
      <c r="O806" s="222"/>
      <c r="P806" s="222"/>
      <c r="Q806" s="222"/>
      <c r="R806" s="223"/>
      <c r="S806" s="223"/>
      <c r="T806" s="223"/>
      <c r="U806" s="223"/>
      <c r="V806" s="223"/>
      <c r="W806" s="223"/>
      <c r="X806" s="223"/>
      <c r="Y806" s="223"/>
      <c r="Z806" s="212"/>
      <c r="AA806" s="212"/>
      <c r="AB806" s="212"/>
      <c r="AC806" s="212"/>
      <c r="AD806" s="212"/>
      <c r="AE806" s="212"/>
      <c r="AF806" s="212"/>
      <c r="AG806" s="212" t="s">
        <v>211</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51" t="s">
        <v>951</v>
      </c>
      <c r="D807" s="225"/>
      <c r="E807" s="226">
        <v>7.6194300000000004</v>
      </c>
      <c r="F807" s="223"/>
      <c r="G807" s="223"/>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211</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2" x14ac:dyDescent="0.2">
      <c r="A808" s="219"/>
      <c r="B808" s="220"/>
      <c r="C808" s="252"/>
      <c r="D808" s="244"/>
      <c r="E808" s="244"/>
      <c r="F808" s="244"/>
      <c r="G808" s="244"/>
      <c r="H808" s="223"/>
      <c r="I808" s="223"/>
      <c r="J808" s="223"/>
      <c r="K808" s="223"/>
      <c r="L808" s="223"/>
      <c r="M808" s="223"/>
      <c r="N808" s="222"/>
      <c r="O808" s="222"/>
      <c r="P808" s="222"/>
      <c r="Q808" s="222"/>
      <c r="R808" s="223"/>
      <c r="S808" s="223"/>
      <c r="T808" s="223"/>
      <c r="U808" s="223"/>
      <c r="V808" s="223"/>
      <c r="W808" s="223"/>
      <c r="X808" s="223"/>
      <c r="Y808" s="223"/>
      <c r="Z808" s="212"/>
      <c r="AA808" s="212"/>
      <c r="AB808" s="212"/>
      <c r="AC808" s="212"/>
      <c r="AD808" s="212"/>
      <c r="AE808" s="212"/>
      <c r="AF808" s="212"/>
      <c r="AG808" s="212" t="s">
        <v>215</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ht="22.5" outlineLevel="1" x14ac:dyDescent="0.2">
      <c r="A809" s="235">
        <v>173</v>
      </c>
      <c r="B809" s="236" t="s">
        <v>952</v>
      </c>
      <c r="C809" s="249" t="s">
        <v>953</v>
      </c>
      <c r="D809" s="237" t="s">
        <v>202</v>
      </c>
      <c r="E809" s="238">
        <v>32.482799999999997</v>
      </c>
      <c r="F809" s="239"/>
      <c r="G809" s="240">
        <f>ROUND(E809*F809,2)</f>
        <v>0</v>
      </c>
      <c r="H809" s="239"/>
      <c r="I809" s="240">
        <f>ROUND(E809*H809,2)</f>
        <v>0</v>
      </c>
      <c r="J809" s="239"/>
      <c r="K809" s="240">
        <f>ROUND(E809*J809,2)</f>
        <v>0</v>
      </c>
      <c r="L809" s="240">
        <v>21</v>
      </c>
      <c r="M809" s="240">
        <f>G809*(1+L809/100)</f>
        <v>0</v>
      </c>
      <c r="N809" s="238">
        <v>0.02</v>
      </c>
      <c r="O809" s="238">
        <f>ROUND(E809*N809,2)</f>
        <v>0.65</v>
      </c>
      <c r="P809" s="238">
        <v>0</v>
      </c>
      <c r="Q809" s="238">
        <f>ROUND(E809*P809,2)</f>
        <v>0</v>
      </c>
      <c r="R809" s="240" t="s">
        <v>284</v>
      </c>
      <c r="S809" s="240" t="s">
        <v>204</v>
      </c>
      <c r="T809" s="241" t="s">
        <v>204</v>
      </c>
      <c r="U809" s="223">
        <v>0</v>
      </c>
      <c r="V809" s="223">
        <f>ROUND(E809*U809,2)</f>
        <v>0</v>
      </c>
      <c r="W809" s="223"/>
      <c r="X809" s="223" t="s">
        <v>285</v>
      </c>
      <c r="Y809" s="223" t="s">
        <v>206</v>
      </c>
      <c r="Z809" s="212"/>
      <c r="AA809" s="212"/>
      <c r="AB809" s="212"/>
      <c r="AC809" s="212"/>
      <c r="AD809" s="212"/>
      <c r="AE809" s="212"/>
      <c r="AF809" s="212"/>
      <c r="AG809" s="212" t="s">
        <v>286</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51" t="s">
        <v>954</v>
      </c>
      <c r="D810" s="225"/>
      <c r="E810" s="226">
        <v>8.5050000000000008</v>
      </c>
      <c r="F810" s="223"/>
      <c r="G810" s="223"/>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211</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51" t="s">
        <v>955</v>
      </c>
      <c r="D811" s="225"/>
      <c r="E811" s="226">
        <v>23.977799999999998</v>
      </c>
      <c r="F811" s="223"/>
      <c r="G811" s="223"/>
      <c r="H811" s="223"/>
      <c r="I811" s="223"/>
      <c r="J811" s="223"/>
      <c r="K811" s="223"/>
      <c r="L811" s="223"/>
      <c r="M811" s="223"/>
      <c r="N811" s="222"/>
      <c r="O811" s="222"/>
      <c r="P811" s="222"/>
      <c r="Q811" s="222"/>
      <c r="R811" s="223"/>
      <c r="S811" s="223"/>
      <c r="T811" s="223"/>
      <c r="U811" s="223"/>
      <c r="V811" s="223"/>
      <c r="W811" s="223"/>
      <c r="X811" s="223"/>
      <c r="Y811" s="223"/>
      <c r="Z811" s="212"/>
      <c r="AA811" s="212"/>
      <c r="AB811" s="212"/>
      <c r="AC811" s="212"/>
      <c r="AD811" s="212"/>
      <c r="AE811" s="212"/>
      <c r="AF811" s="212"/>
      <c r="AG811" s="212" t="s">
        <v>211</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2" x14ac:dyDescent="0.2">
      <c r="A812" s="219"/>
      <c r="B812" s="220"/>
      <c r="C812" s="252"/>
      <c r="D812" s="244"/>
      <c r="E812" s="244"/>
      <c r="F812" s="244"/>
      <c r="G812" s="244"/>
      <c r="H812" s="223"/>
      <c r="I812" s="223"/>
      <c r="J812" s="223"/>
      <c r="K812" s="223"/>
      <c r="L812" s="223"/>
      <c r="M812" s="223"/>
      <c r="N812" s="222"/>
      <c r="O812" s="222"/>
      <c r="P812" s="222"/>
      <c r="Q812" s="222"/>
      <c r="R812" s="223"/>
      <c r="S812" s="223"/>
      <c r="T812" s="223"/>
      <c r="U812" s="223"/>
      <c r="V812" s="223"/>
      <c r="W812" s="223"/>
      <c r="X812" s="223"/>
      <c r="Y812" s="223"/>
      <c r="Z812" s="212"/>
      <c r="AA812" s="212"/>
      <c r="AB812" s="212"/>
      <c r="AC812" s="212"/>
      <c r="AD812" s="212"/>
      <c r="AE812" s="212"/>
      <c r="AF812" s="212"/>
      <c r="AG812" s="212" t="s">
        <v>215</v>
      </c>
      <c r="AH812" s="212"/>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ht="33.75" outlineLevel="1" x14ac:dyDescent="0.2">
      <c r="A813" s="235">
        <v>174</v>
      </c>
      <c r="B813" s="236" t="s">
        <v>956</v>
      </c>
      <c r="C813" s="249" t="s">
        <v>957</v>
      </c>
      <c r="D813" s="237" t="s">
        <v>202</v>
      </c>
      <c r="E813" s="238">
        <v>9.4311000000000007</v>
      </c>
      <c r="F813" s="239"/>
      <c r="G813" s="240">
        <f>ROUND(E813*F813,2)</f>
        <v>0</v>
      </c>
      <c r="H813" s="239"/>
      <c r="I813" s="240">
        <f>ROUND(E813*H813,2)</f>
        <v>0</v>
      </c>
      <c r="J813" s="239"/>
      <c r="K813" s="240">
        <f>ROUND(E813*J813,2)</f>
        <v>0</v>
      </c>
      <c r="L813" s="240">
        <v>21</v>
      </c>
      <c r="M813" s="240">
        <f>G813*(1+L813/100)</f>
        <v>0</v>
      </c>
      <c r="N813" s="238">
        <v>0.02</v>
      </c>
      <c r="O813" s="238">
        <f>ROUND(E813*N813,2)</f>
        <v>0.19</v>
      </c>
      <c r="P813" s="238">
        <v>0</v>
      </c>
      <c r="Q813" s="238">
        <f>ROUND(E813*P813,2)</f>
        <v>0</v>
      </c>
      <c r="R813" s="240" t="s">
        <v>284</v>
      </c>
      <c r="S813" s="240" t="s">
        <v>204</v>
      </c>
      <c r="T813" s="241" t="s">
        <v>204</v>
      </c>
      <c r="U813" s="223">
        <v>0</v>
      </c>
      <c r="V813" s="223">
        <f>ROUND(E813*U813,2)</f>
        <v>0</v>
      </c>
      <c r="W813" s="223"/>
      <c r="X813" s="223" t="s">
        <v>285</v>
      </c>
      <c r="Y813" s="223" t="s">
        <v>206</v>
      </c>
      <c r="Z813" s="212"/>
      <c r="AA813" s="212"/>
      <c r="AB813" s="212"/>
      <c r="AC813" s="212"/>
      <c r="AD813" s="212"/>
      <c r="AE813" s="212"/>
      <c r="AF813" s="212"/>
      <c r="AG813" s="212" t="s">
        <v>286</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2" x14ac:dyDescent="0.2">
      <c r="A814" s="219"/>
      <c r="B814" s="220"/>
      <c r="C814" s="251" t="s">
        <v>954</v>
      </c>
      <c r="D814" s="225"/>
      <c r="E814" s="226">
        <v>8.5050000000000008</v>
      </c>
      <c r="F814" s="223"/>
      <c r="G814" s="223"/>
      <c r="H814" s="223"/>
      <c r="I814" s="223"/>
      <c r="J814" s="223"/>
      <c r="K814" s="223"/>
      <c r="L814" s="223"/>
      <c r="M814" s="223"/>
      <c r="N814" s="222"/>
      <c r="O814" s="222"/>
      <c r="P814" s="222"/>
      <c r="Q814" s="222"/>
      <c r="R814" s="223"/>
      <c r="S814" s="223"/>
      <c r="T814" s="223"/>
      <c r="U814" s="223"/>
      <c r="V814" s="223"/>
      <c r="W814" s="223"/>
      <c r="X814" s="223"/>
      <c r="Y814" s="223"/>
      <c r="Z814" s="212"/>
      <c r="AA814" s="212"/>
      <c r="AB814" s="212"/>
      <c r="AC814" s="212"/>
      <c r="AD814" s="212"/>
      <c r="AE814" s="212"/>
      <c r="AF814" s="212"/>
      <c r="AG814" s="212" t="s">
        <v>211</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51" t="s">
        <v>958</v>
      </c>
      <c r="D815" s="225"/>
      <c r="E815" s="226">
        <v>0.92610000000000003</v>
      </c>
      <c r="F815" s="223"/>
      <c r="G815" s="223"/>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211</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2" x14ac:dyDescent="0.2">
      <c r="A816" s="219"/>
      <c r="B816" s="220"/>
      <c r="C816" s="252"/>
      <c r="D816" s="244"/>
      <c r="E816" s="244"/>
      <c r="F816" s="244"/>
      <c r="G816" s="244"/>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215</v>
      </c>
      <c r="AH816" s="212"/>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1" x14ac:dyDescent="0.2">
      <c r="A817" s="219">
        <v>175</v>
      </c>
      <c r="B817" s="220" t="s">
        <v>959</v>
      </c>
      <c r="C817" s="253" t="s">
        <v>960</v>
      </c>
      <c r="D817" s="221" t="s">
        <v>0</v>
      </c>
      <c r="E817" s="243"/>
      <c r="F817" s="224"/>
      <c r="G817" s="223">
        <f>ROUND(E817*F817,2)</f>
        <v>0</v>
      </c>
      <c r="H817" s="224"/>
      <c r="I817" s="223">
        <f>ROUND(E817*H817,2)</f>
        <v>0</v>
      </c>
      <c r="J817" s="224"/>
      <c r="K817" s="223">
        <f>ROUND(E817*J817,2)</f>
        <v>0</v>
      </c>
      <c r="L817" s="223">
        <v>21</v>
      </c>
      <c r="M817" s="223">
        <f>G817*(1+L817/100)</f>
        <v>0</v>
      </c>
      <c r="N817" s="222">
        <v>0</v>
      </c>
      <c r="O817" s="222">
        <f>ROUND(E817*N817,2)</f>
        <v>0</v>
      </c>
      <c r="P817" s="222">
        <v>0</v>
      </c>
      <c r="Q817" s="222">
        <f>ROUND(E817*P817,2)</f>
        <v>0</v>
      </c>
      <c r="R817" s="223" t="s">
        <v>916</v>
      </c>
      <c r="S817" s="223" t="s">
        <v>204</v>
      </c>
      <c r="T817" s="223" t="s">
        <v>204</v>
      </c>
      <c r="U817" s="223">
        <v>0</v>
      </c>
      <c r="V817" s="223">
        <f>ROUND(E817*U817,2)</f>
        <v>0</v>
      </c>
      <c r="W817" s="223"/>
      <c r="X817" s="223" t="s">
        <v>837</v>
      </c>
      <c r="Y817" s="223" t="s">
        <v>206</v>
      </c>
      <c r="Z817" s="212"/>
      <c r="AA817" s="212"/>
      <c r="AB817" s="212"/>
      <c r="AC817" s="212"/>
      <c r="AD817" s="212"/>
      <c r="AE817" s="212"/>
      <c r="AF817" s="212"/>
      <c r="AG817" s="212" t="s">
        <v>838</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2" x14ac:dyDescent="0.2">
      <c r="A818" s="219"/>
      <c r="B818" s="220"/>
      <c r="C818" s="254" t="s">
        <v>913</v>
      </c>
      <c r="D818" s="246"/>
      <c r="E818" s="246"/>
      <c r="F818" s="246"/>
      <c r="G818" s="246"/>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209</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52"/>
      <c r="D819" s="244"/>
      <c r="E819" s="244"/>
      <c r="F819" s="244"/>
      <c r="G819" s="244"/>
      <c r="H819" s="223"/>
      <c r="I819" s="223"/>
      <c r="J819" s="223"/>
      <c r="K819" s="223"/>
      <c r="L819" s="223"/>
      <c r="M819" s="223"/>
      <c r="N819" s="222"/>
      <c r="O819" s="222"/>
      <c r="P819" s="222"/>
      <c r="Q819" s="222"/>
      <c r="R819" s="223"/>
      <c r="S819" s="223"/>
      <c r="T819" s="223"/>
      <c r="U819" s="223"/>
      <c r="V819" s="223"/>
      <c r="W819" s="223"/>
      <c r="X819" s="223"/>
      <c r="Y819" s="223"/>
      <c r="Z819" s="212"/>
      <c r="AA819" s="212"/>
      <c r="AB819" s="212"/>
      <c r="AC819" s="212"/>
      <c r="AD819" s="212"/>
      <c r="AE819" s="212"/>
      <c r="AF819" s="212"/>
      <c r="AG819" s="212" t="s">
        <v>215</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x14ac:dyDescent="0.2">
      <c r="A820" s="228" t="s">
        <v>198</v>
      </c>
      <c r="B820" s="229" t="s">
        <v>118</v>
      </c>
      <c r="C820" s="248" t="s">
        <v>119</v>
      </c>
      <c r="D820" s="230"/>
      <c r="E820" s="231"/>
      <c r="F820" s="232"/>
      <c r="G820" s="232">
        <f>SUMIF(AG821:AG875,"&lt;&gt;NOR",G821:G875)</f>
        <v>0</v>
      </c>
      <c r="H820" s="232"/>
      <c r="I820" s="232">
        <f>SUM(I821:I875)</f>
        <v>0</v>
      </c>
      <c r="J820" s="232"/>
      <c r="K820" s="232">
        <f>SUM(K821:K875)</f>
        <v>0</v>
      </c>
      <c r="L820" s="232"/>
      <c r="M820" s="232">
        <f>SUM(M821:M875)</f>
        <v>0</v>
      </c>
      <c r="N820" s="231"/>
      <c r="O820" s="231">
        <f>SUM(O821:O875)</f>
        <v>0.20000000000000004</v>
      </c>
      <c r="P820" s="231"/>
      <c r="Q820" s="231">
        <f>SUM(Q821:Q875)</f>
        <v>0</v>
      </c>
      <c r="R820" s="232"/>
      <c r="S820" s="232"/>
      <c r="T820" s="233"/>
      <c r="U820" s="227"/>
      <c r="V820" s="227">
        <f>SUM(V821:V875)</f>
        <v>85.64</v>
      </c>
      <c r="W820" s="227"/>
      <c r="X820" s="227"/>
      <c r="Y820" s="227"/>
      <c r="AG820" t="s">
        <v>199</v>
      </c>
    </row>
    <row r="821" spans="1:60" outlineLevel="1" x14ac:dyDescent="0.2">
      <c r="A821" s="235">
        <v>176</v>
      </c>
      <c r="B821" s="236" t="s">
        <v>961</v>
      </c>
      <c r="C821" s="249" t="s">
        <v>962</v>
      </c>
      <c r="D821" s="237" t="s">
        <v>384</v>
      </c>
      <c r="E821" s="238">
        <v>22.3</v>
      </c>
      <c r="F821" s="239"/>
      <c r="G821" s="240">
        <f>ROUND(E821*F821,2)</f>
        <v>0</v>
      </c>
      <c r="H821" s="239"/>
      <c r="I821" s="240">
        <f>ROUND(E821*H821,2)</f>
        <v>0</v>
      </c>
      <c r="J821" s="239"/>
      <c r="K821" s="240">
        <f>ROUND(E821*J821,2)</f>
        <v>0</v>
      </c>
      <c r="L821" s="240">
        <v>21</v>
      </c>
      <c r="M821" s="240">
        <f>G821*(1+L821/100)</f>
        <v>0</v>
      </c>
      <c r="N821" s="238">
        <v>4.6999999999999999E-4</v>
      </c>
      <c r="O821" s="238">
        <f>ROUND(E821*N821,2)</f>
        <v>0.01</v>
      </c>
      <c r="P821" s="238">
        <v>0</v>
      </c>
      <c r="Q821" s="238">
        <f>ROUND(E821*P821,2)</f>
        <v>0</v>
      </c>
      <c r="R821" s="240" t="s">
        <v>963</v>
      </c>
      <c r="S821" s="240" t="s">
        <v>204</v>
      </c>
      <c r="T821" s="241" t="s">
        <v>204</v>
      </c>
      <c r="U821" s="223">
        <v>0.35899999999999999</v>
      </c>
      <c r="V821" s="223">
        <f>ROUND(E821*U821,2)</f>
        <v>8.01</v>
      </c>
      <c r="W821" s="223"/>
      <c r="X821" s="223" t="s">
        <v>205</v>
      </c>
      <c r="Y821" s="223" t="s">
        <v>206</v>
      </c>
      <c r="Z821" s="212"/>
      <c r="AA821" s="212"/>
      <c r="AB821" s="212"/>
      <c r="AC821" s="212"/>
      <c r="AD821" s="212"/>
      <c r="AE821" s="212"/>
      <c r="AF821" s="212"/>
      <c r="AG821" s="212" t="s">
        <v>207</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2" x14ac:dyDescent="0.2">
      <c r="A822" s="219"/>
      <c r="B822" s="220"/>
      <c r="C822" s="250" t="s">
        <v>964</v>
      </c>
      <c r="D822" s="242"/>
      <c r="E822" s="242"/>
      <c r="F822" s="242"/>
      <c r="G822" s="242"/>
      <c r="H822" s="223"/>
      <c r="I822" s="223"/>
      <c r="J822" s="223"/>
      <c r="K822" s="223"/>
      <c r="L822" s="223"/>
      <c r="M822" s="223"/>
      <c r="N822" s="222"/>
      <c r="O822" s="222"/>
      <c r="P822" s="222"/>
      <c r="Q822" s="222"/>
      <c r="R822" s="223"/>
      <c r="S822" s="223"/>
      <c r="T822" s="223"/>
      <c r="U822" s="223"/>
      <c r="V822" s="223"/>
      <c r="W822" s="223"/>
      <c r="X822" s="223"/>
      <c r="Y822" s="223"/>
      <c r="Z822" s="212"/>
      <c r="AA822" s="212"/>
      <c r="AB822" s="212"/>
      <c r="AC822" s="212"/>
      <c r="AD822" s="212"/>
      <c r="AE822" s="212"/>
      <c r="AF822" s="212"/>
      <c r="AG822" s="212" t="s">
        <v>209</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51" t="s">
        <v>965</v>
      </c>
      <c r="D823" s="225"/>
      <c r="E823" s="226">
        <v>22.3</v>
      </c>
      <c r="F823" s="223"/>
      <c r="G823" s="223"/>
      <c r="H823" s="223"/>
      <c r="I823" s="223"/>
      <c r="J823" s="223"/>
      <c r="K823" s="223"/>
      <c r="L823" s="223"/>
      <c r="M823" s="223"/>
      <c r="N823" s="222"/>
      <c r="O823" s="222"/>
      <c r="P823" s="222"/>
      <c r="Q823" s="222"/>
      <c r="R823" s="223"/>
      <c r="S823" s="223"/>
      <c r="T823" s="223"/>
      <c r="U823" s="223"/>
      <c r="V823" s="223"/>
      <c r="W823" s="223"/>
      <c r="X823" s="223"/>
      <c r="Y823" s="223"/>
      <c r="Z823" s="212"/>
      <c r="AA823" s="212"/>
      <c r="AB823" s="212"/>
      <c r="AC823" s="212"/>
      <c r="AD823" s="212"/>
      <c r="AE823" s="212"/>
      <c r="AF823" s="212"/>
      <c r="AG823" s="212" t="s">
        <v>211</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52"/>
      <c r="D824" s="244"/>
      <c r="E824" s="244"/>
      <c r="F824" s="244"/>
      <c r="G824" s="244"/>
      <c r="H824" s="223"/>
      <c r="I824" s="223"/>
      <c r="J824" s="223"/>
      <c r="K824" s="223"/>
      <c r="L824" s="223"/>
      <c r="M824" s="223"/>
      <c r="N824" s="222"/>
      <c r="O824" s="222"/>
      <c r="P824" s="222"/>
      <c r="Q824" s="222"/>
      <c r="R824" s="223"/>
      <c r="S824" s="223"/>
      <c r="T824" s="223"/>
      <c r="U824" s="223"/>
      <c r="V824" s="223"/>
      <c r="W824" s="223"/>
      <c r="X824" s="223"/>
      <c r="Y824" s="223"/>
      <c r="Z824" s="212"/>
      <c r="AA824" s="212"/>
      <c r="AB824" s="212"/>
      <c r="AC824" s="212"/>
      <c r="AD824" s="212"/>
      <c r="AE824" s="212"/>
      <c r="AF824" s="212"/>
      <c r="AG824" s="212" t="s">
        <v>215</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1" x14ac:dyDescent="0.2">
      <c r="A825" s="235">
        <v>177</v>
      </c>
      <c r="B825" s="236" t="s">
        <v>966</v>
      </c>
      <c r="C825" s="249" t="s">
        <v>967</v>
      </c>
      <c r="D825" s="237" t="s">
        <v>384</v>
      </c>
      <c r="E825" s="238">
        <v>8.8000000000000007</v>
      </c>
      <c r="F825" s="239"/>
      <c r="G825" s="240">
        <f>ROUND(E825*F825,2)</f>
        <v>0</v>
      </c>
      <c r="H825" s="239"/>
      <c r="I825" s="240">
        <f>ROUND(E825*H825,2)</f>
        <v>0</v>
      </c>
      <c r="J825" s="239"/>
      <c r="K825" s="240">
        <f>ROUND(E825*J825,2)</f>
        <v>0</v>
      </c>
      <c r="L825" s="240">
        <v>21</v>
      </c>
      <c r="M825" s="240">
        <f>G825*(1+L825/100)</f>
        <v>0</v>
      </c>
      <c r="N825" s="238">
        <v>1.5200000000000001E-3</v>
      </c>
      <c r="O825" s="238">
        <f>ROUND(E825*N825,2)</f>
        <v>0.01</v>
      </c>
      <c r="P825" s="238">
        <v>0</v>
      </c>
      <c r="Q825" s="238">
        <f>ROUND(E825*P825,2)</f>
        <v>0</v>
      </c>
      <c r="R825" s="240" t="s">
        <v>963</v>
      </c>
      <c r="S825" s="240" t="s">
        <v>204</v>
      </c>
      <c r="T825" s="241" t="s">
        <v>204</v>
      </c>
      <c r="U825" s="223">
        <v>1.173</v>
      </c>
      <c r="V825" s="223">
        <f>ROUND(E825*U825,2)</f>
        <v>10.32</v>
      </c>
      <c r="W825" s="223"/>
      <c r="X825" s="223" t="s">
        <v>205</v>
      </c>
      <c r="Y825" s="223" t="s">
        <v>206</v>
      </c>
      <c r="Z825" s="212"/>
      <c r="AA825" s="212"/>
      <c r="AB825" s="212"/>
      <c r="AC825" s="212"/>
      <c r="AD825" s="212"/>
      <c r="AE825" s="212"/>
      <c r="AF825" s="212"/>
      <c r="AG825" s="212" t="s">
        <v>207</v>
      </c>
      <c r="AH825" s="212"/>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2" x14ac:dyDescent="0.2">
      <c r="A826" s="219"/>
      <c r="B826" s="220"/>
      <c r="C826" s="250" t="s">
        <v>964</v>
      </c>
      <c r="D826" s="242"/>
      <c r="E826" s="242"/>
      <c r="F826" s="242"/>
      <c r="G826" s="242"/>
      <c r="H826" s="223"/>
      <c r="I826" s="223"/>
      <c r="J826" s="223"/>
      <c r="K826" s="223"/>
      <c r="L826" s="223"/>
      <c r="M826" s="223"/>
      <c r="N826" s="222"/>
      <c r="O826" s="222"/>
      <c r="P826" s="222"/>
      <c r="Q826" s="222"/>
      <c r="R826" s="223"/>
      <c r="S826" s="223"/>
      <c r="T826" s="223"/>
      <c r="U826" s="223"/>
      <c r="V826" s="223"/>
      <c r="W826" s="223"/>
      <c r="X826" s="223"/>
      <c r="Y826" s="223"/>
      <c r="Z826" s="212"/>
      <c r="AA826" s="212"/>
      <c r="AB826" s="212"/>
      <c r="AC826" s="212"/>
      <c r="AD826" s="212"/>
      <c r="AE826" s="212"/>
      <c r="AF826" s="212"/>
      <c r="AG826" s="212" t="s">
        <v>209</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51" t="s">
        <v>968</v>
      </c>
      <c r="D827" s="225"/>
      <c r="E827" s="226">
        <v>8.8000000000000007</v>
      </c>
      <c r="F827" s="223"/>
      <c r="G827" s="223"/>
      <c r="H827" s="223"/>
      <c r="I827" s="223"/>
      <c r="J827" s="223"/>
      <c r="K827" s="223"/>
      <c r="L827" s="223"/>
      <c r="M827" s="223"/>
      <c r="N827" s="222"/>
      <c r="O827" s="222"/>
      <c r="P827" s="222"/>
      <c r="Q827" s="222"/>
      <c r="R827" s="223"/>
      <c r="S827" s="223"/>
      <c r="T827" s="223"/>
      <c r="U827" s="223"/>
      <c r="V827" s="223"/>
      <c r="W827" s="223"/>
      <c r="X827" s="223"/>
      <c r="Y827" s="223"/>
      <c r="Z827" s="212"/>
      <c r="AA827" s="212"/>
      <c r="AB827" s="212"/>
      <c r="AC827" s="212"/>
      <c r="AD827" s="212"/>
      <c r="AE827" s="212"/>
      <c r="AF827" s="212"/>
      <c r="AG827" s="212" t="s">
        <v>211</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52"/>
      <c r="D828" s="244"/>
      <c r="E828" s="244"/>
      <c r="F828" s="244"/>
      <c r="G828" s="244"/>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215</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1" x14ac:dyDescent="0.2">
      <c r="A829" s="235">
        <v>178</v>
      </c>
      <c r="B829" s="236" t="s">
        <v>969</v>
      </c>
      <c r="C829" s="249" t="s">
        <v>970</v>
      </c>
      <c r="D829" s="237" t="s">
        <v>384</v>
      </c>
      <c r="E829" s="238">
        <v>4.5</v>
      </c>
      <c r="F829" s="239"/>
      <c r="G829" s="240">
        <f>ROUND(E829*F829,2)</f>
        <v>0</v>
      </c>
      <c r="H829" s="239"/>
      <c r="I829" s="240">
        <f>ROUND(E829*H829,2)</f>
        <v>0</v>
      </c>
      <c r="J829" s="239"/>
      <c r="K829" s="240">
        <f>ROUND(E829*J829,2)</f>
        <v>0</v>
      </c>
      <c r="L829" s="240">
        <v>21</v>
      </c>
      <c r="M829" s="240">
        <f>G829*(1+L829/100)</f>
        <v>0</v>
      </c>
      <c r="N829" s="238">
        <v>7.7999999999999999E-4</v>
      </c>
      <c r="O829" s="238">
        <f>ROUND(E829*N829,2)</f>
        <v>0</v>
      </c>
      <c r="P829" s="238">
        <v>0</v>
      </c>
      <c r="Q829" s="238">
        <f>ROUND(E829*P829,2)</f>
        <v>0</v>
      </c>
      <c r="R829" s="240" t="s">
        <v>963</v>
      </c>
      <c r="S829" s="240" t="s">
        <v>204</v>
      </c>
      <c r="T829" s="241" t="s">
        <v>204</v>
      </c>
      <c r="U829" s="223">
        <v>0.81899999999999995</v>
      </c>
      <c r="V829" s="223">
        <f>ROUND(E829*U829,2)</f>
        <v>3.69</v>
      </c>
      <c r="W829" s="223"/>
      <c r="X829" s="223" t="s">
        <v>205</v>
      </c>
      <c r="Y829" s="223" t="s">
        <v>206</v>
      </c>
      <c r="Z829" s="212"/>
      <c r="AA829" s="212"/>
      <c r="AB829" s="212"/>
      <c r="AC829" s="212"/>
      <c r="AD829" s="212"/>
      <c r="AE829" s="212"/>
      <c r="AF829" s="212"/>
      <c r="AG829" s="212" t="s">
        <v>207</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2" x14ac:dyDescent="0.2">
      <c r="A830" s="219"/>
      <c r="B830" s="220"/>
      <c r="C830" s="250" t="s">
        <v>964</v>
      </c>
      <c r="D830" s="242"/>
      <c r="E830" s="242"/>
      <c r="F830" s="242"/>
      <c r="G830" s="242"/>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209</v>
      </c>
      <c r="AH830" s="212"/>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2" x14ac:dyDescent="0.2">
      <c r="A831" s="219"/>
      <c r="B831" s="220"/>
      <c r="C831" s="251" t="s">
        <v>971</v>
      </c>
      <c r="D831" s="225"/>
      <c r="E831" s="226">
        <v>4.5</v>
      </c>
      <c r="F831" s="223"/>
      <c r="G831" s="223"/>
      <c r="H831" s="223"/>
      <c r="I831" s="223"/>
      <c r="J831" s="223"/>
      <c r="K831" s="223"/>
      <c r="L831" s="223"/>
      <c r="M831" s="223"/>
      <c r="N831" s="222"/>
      <c r="O831" s="222"/>
      <c r="P831" s="222"/>
      <c r="Q831" s="222"/>
      <c r="R831" s="223"/>
      <c r="S831" s="223"/>
      <c r="T831" s="223"/>
      <c r="U831" s="223"/>
      <c r="V831" s="223"/>
      <c r="W831" s="223"/>
      <c r="X831" s="223"/>
      <c r="Y831" s="223"/>
      <c r="Z831" s="212"/>
      <c r="AA831" s="212"/>
      <c r="AB831" s="212"/>
      <c r="AC831" s="212"/>
      <c r="AD831" s="212"/>
      <c r="AE831" s="212"/>
      <c r="AF831" s="212"/>
      <c r="AG831" s="212" t="s">
        <v>211</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52"/>
      <c r="D832" s="244"/>
      <c r="E832" s="244"/>
      <c r="F832" s="244"/>
      <c r="G832" s="244"/>
      <c r="H832" s="223"/>
      <c r="I832" s="223"/>
      <c r="J832" s="223"/>
      <c r="K832" s="223"/>
      <c r="L832" s="223"/>
      <c r="M832" s="223"/>
      <c r="N832" s="222"/>
      <c r="O832" s="222"/>
      <c r="P832" s="222"/>
      <c r="Q832" s="222"/>
      <c r="R832" s="223"/>
      <c r="S832" s="223"/>
      <c r="T832" s="223"/>
      <c r="U832" s="223"/>
      <c r="V832" s="223"/>
      <c r="W832" s="223"/>
      <c r="X832" s="223"/>
      <c r="Y832" s="223"/>
      <c r="Z832" s="212"/>
      <c r="AA832" s="212"/>
      <c r="AB832" s="212"/>
      <c r="AC832" s="212"/>
      <c r="AD832" s="212"/>
      <c r="AE832" s="212"/>
      <c r="AF832" s="212"/>
      <c r="AG832" s="212" t="s">
        <v>215</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ht="22.5" outlineLevel="1" x14ac:dyDescent="0.2">
      <c r="A833" s="235">
        <v>179</v>
      </c>
      <c r="B833" s="236" t="s">
        <v>972</v>
      </c>
      <c r="C833" s="249" t="s">
        <v>973</v>
      </c>
      <c r="D833" s="237" t="s">
        <v>384</v>
      </c>
      <c r="E833" s="238">
        <v>12.4</v>
      </c>
      <c r="F833" s="239"/>
      <c r="G833" s="240">
        <f>ROUND(E833*F833,2)</f>
        <v>0</v>
      </c>
      <c r="H833" s="239"/>
      <c r="I833" s="240">
        <f>ROUND(E833*H833,2)</f>
        <v>0</v>
      </c>
      <c r="J833" s="239"/>
      <c r="K833" s="240">
        <f>ROUND(E833*J833,2)</f>
        <v>0</v>
      </c>
      <c r="L833" s="240">
        <v>21</v>
      </c>
      <c r="M833" s="240">
        <f>G833*(1+L833/100)</f>
        <v>0</v>
      </c>
      <c r="N833" s="238">
        <v>2.0999999999999999E-3</v>
      </c>
      <c r="O833" s="238">
        <f>ROUND(E833*N833,2)</f>
        <v>0.03</v>
      </c>
      <c r="P833" s="238">
        <v>0</v>
      </c>
      <c r="Q833" s="238">
        <f>ROUND(E833*P833,2)</f>
        <v>0</v>
      </c>
      <c r="R833" s="240" t="s">
        <v>963</v>
      </c>
      <c r="S833" s="240" t="s">
        <v>204</v>
      </c>
      <c r="T833" s="241" t="s">
        <v>204</v>
      </c>
      <c r="U833" s="223">
        <v>0.8</v>
      </c>
      <c r="V833" s="223">
        <f>ROUND(E833*U833,2)</f>
        <v>9.92</v>
      </c>
      <c r="W833" s="223"/>
      <c r="X833" s="223" t="s">
        <v>205</v>
      </c>
      <c r="Y833" s="223" t="s">
        <v>206</v>
      </c>
      <c r="Z833" s="212"/>
      <c r="AA833" s="212"/>
      <c r="AB833" s="212"/>
      <c r="AC833" s="212"/>
      <c r="AD833" s="212"/>
      <c r="AE833" s="212"/>
      <c r="AF833" s="212"/>
      <c r="AG833" s="212" t="s">
        <v>207</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50" t="s">
        <v>964</v>
      </c>
      <c r="D834" s="242"/>
      <c r="E834" s="242"/>
      <c r="F834" s="242"/>
      <c r="G834" s="242"/>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209</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51" t="s">
        <v>974</v>
      </c>
      <c r="D835" s="225"/>
      <c r="E835" s="226">
        <v>12.4</v>
      </c>
      <c r="F835" s="223"/>
      <c r="G835" s="223"/>
      <c r="H835" s="223"/>
      <c r="I835" s="223"/>
      <c r="J835" s="223"/>
      <c r="K835" s="223"/>
      <c r="L835" s="223"/>
      <c r="M835" s="223"/>
      <c r="N835" s="222"/>
      <c r="O835" s="222"/>
      <c r="P835" s="222"/>
      <c r="Q835" s="222"/>
      <c r="R835" s="223"/>
      <c r="S835" s="223"/>
      <c r="T835" s="223"/>
      <c r="U835" s="223"/>
      <c r="V835" s="223"/>
      <c r="W835" s="223"/>
      <c r="X835" s="223"/>
      <c r="Y835" s="223"/>
      <c r="Z835" s="212"/>
      <c r="AA835" s="212"/>
      <c r="AB835" s="212"/>
      <c r="AC835" s="212"/>
      <c r="AD835" s="212"/>
      <c r="AE835" s="212"/>
      <c r="AF835" s="212"/>
      <c r="AG835" s="212" t="s">
        <v>211</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2" x14ac:dyDescent="0.2">
      <c r="A836" s="219"/>
      <c r="B836" s="220"/>
      <c r="C836" s="252"/>
      <c r="D836" s="244"/>
      <c r="E836" s="244"/>
      <c r="F836" s="244"/>
      <c r="G836" s="244"/>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215</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ht="22.5" outlineLevel="1" x14ac:dyDescent="0.2">
      <c r="A837" s="235">
        <v>180</v>
      </c>
      <c r="B837" s="236" t="s">
        <v>975</v>
      </c>
      <c r="C837" s="249" t="s">
        <v>976</v>
      </c>
      <c r="D837" s="237" t="s">
        <v>384</v>
      </c>
      <c r="E837" s="238">
        <v>10.5</v>
      </c>
      <c r="F837" s="239"/>
      <c r="G837" s="240">
        <f>ROUND(E837*F837,2)</f>
        <v>0</v>
      </c>
      <c r="H837" s="239"/>
      <c r="I837" s="240">
        <f>ROUND(E837*H837,2)</f>
        <v>0</v>
      </c>
      <c r="J837" s="239"/>
      <c r="K837" s="240">
        <f>ROUND(E837*J837,2)</f>
        <v>0</v>
      </c>
      <c r="L837" s="240">
        <v>21</v>
      </c>
      <c r="M837" s="240">
        <f>G837*(1+L837/100)</f>
        <v>0</v>
      </c>
      <c r="N837" s="238">
        <v>2.5200000000000001E-3</v>
      </c>
      <c r="O837" s="238">
        <f>ROUND(E837*N837,2)</f>
        <v>0.03</v>
      </c>
      <c r="P837" s="238">
        <v>0</v>
      </c>
      <c r="Q837" s="238">
        <f>ROUND(E837*P837,2)</f>
        <v>0</v>
      </c>
      <c r="R837" s="240" t="s">
        <v>963</v>
      </c>
      <c r="S837" s="240" t="s">
        <v>204</v>
      </c>
      <c r="T837" s="241" t="s">
        <v>204</v>
      </c>
      <c r="U837" s="223">
        <v>0.8</v>
      </c>
      <c r="V837" s="223">
        <f>ROUND(E837*U837,2)</f>
        <v>8.4</v>
      </c>
      <c r="W837" s="223"/>
      <c r="X837" s="223" t="s">
        <v>205</v>
      </c>
      <c r="Y837" s="223" t="s">
        <v>206</v>
      </c>
      <c r="Z837" s="212"/>
      <c r="AA837" s="212"/>
      <c r="AB837" s="212"/>
      <c r="AC837" s="212"/>
      <c r="AD837" s="212"/>
      <c r="AE837" s="212"/>
      <c r="AF837" s="212"/>
      <c r="AG837" s="212" t="s">
        <v>207</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50" t="s">
        <v>964</v>
      </c>
      <c r="D838" s="242"/>
      <c r="E838" s="242"/>
      <c r="F838" s="242"/>
      <c r="G838" s="242"/>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209</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
      <c r="A839" s="219"/>
      <c r="B839" s="220"/>
      <c r="C839" s="251" t="s">
        <v>977</v>
      </c>
      <c r="D839" s="225"/>
      <c r="E839" s="226">
        <v>10.5</v>
      </c>
      <c r="F839" s="223"/>
      <c r="G839" s="223"/>
      <c r="H839" s="223"/>
      <c r="I839" s="223"/>
      <c r="J839" s="223"/>
      <c r="K839" s="223"/>
      <c r="L839" s="223"/>
      <c r="M839" s="223"/>
      <c r="N839" s="222"/>
      <c r="O839" s="222"/>
      <c r="P839" s="222"/>
      <c r="Q839" s="222"/>
      <c r="R839" s="223"/>
      <c r="S839" s="223"/>
      <c r="T839" s="223"/>
      <c r="U839" s="223"/>
      <c r="V839" s="223"/>
      <c r="W839" s="223"/>
      <c r="X839" s="223"/>
      <c r="Y839" s="223"/>
      <c r="Z839" s="212"/>
      <c r="AA839" s="212"/>
      <c r="AB839" s="212"/>
      <c r="AC839" s="212"/>
      <c r="AD839" s="212"/>
      <c r="AE839" s="212"/>
      <c r="AF839" s="212"/>
      <c r="AG839" s="212" t="s">
        <v>211</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52"/>
      <c r="D840" s="244"/>
      <c r="E840" s="244"/>
      <c r="F840" s="244"/>
      <c r="G840" s="244"/>
      <c r="H840" s="223"/>
      <c r="I840" s="223"/>
      <c r="J840" s="223"/>
      <c r="K840" s="223"/>
      <c r="L840" s="223"/>
      <c r="M840" s="223"/>
      <c r="N840" s="222"/>
      <c r="O840" s="222"/>
      <c r="P840" s="222"/>
      <c r="Q840" s="222"/>
      <c r="R840" s="223"/>
      <c r="S840" s="223"/>
      <c r="T840" s="223"/>
      <c r="U840" s="223"/>
      <c r="V840" s="223"/>
      <c r="W840" s="223"/>
      <c r="X840" s="223"/>
      <c r="Y840" s="223"/>
      <c r="Z840" s="212"/>
      <c r="AA840" s="212"/>
      <c r="AB840" s="212"/>
      <c r="AC840" s="212"/>
      <c r="AD840" s="212"/>
      <c r="AE840" s="212"/>
      <c r="AF840" s="212"/>
      <c r="AG840" s="212" t="s">
        <v>215</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ht="22.5" outlineLevel="1" x14ac:dyDescent="0.2">
      <c r="A841" s="235">
        <v>181</v>
      </c>
      <c r="B841" s="236" t="s">
        <v>978</v>
      </c>
      <c r="C841" s="249" t="s">
        <v>979</v>
      </c>
      <c r="D841" s="237" t="s">
        <v>384</v>
      </c>
      <c r="E841" s="238">
        <v>18</v>
      </c>
      <c r="F841" s="239"/>
      <c r="G841" s="240">
        <f>ROUND(E841*F841,2)</f>
        <v>0</v>
      </c>
      <c r="H841" s="239"/>
      <c r="I841" s="240">
        <f>ROUND(E841*H841,2)</f>
        <v>0</v>
      </c>
      <c r="J841" s="239"/>
      <c r="K841" s="240">
        <f>ROUND(E841*J841,2)</f>
        <v>0</v>
      </c>
      <c r="L841" s="240">
        <v>21</v>
      </c>
      <c r="M841" s="240">
        <f>G841*(1+L841/100)</f>
        <v>0</v>
      </c>
      <c r="N841" s="238">
        <v>3.5699999999999998E-3</v>
      </c>
      <c r="O841" s="238">
        <f>ROUND(E841*N841,2)</f>
        <v>0.06</v>
      </c>
      <c r="P841" s="238">
        <v>0</v>
      </c>
      <c r="Q841" s="238">
        <f>ROUND(E841*P841,2)</f>
        <v>0</v>
      </c>
      <c r="R841" s="240" t="s">
        <v>963</v>
      </c>
      <c r="S841" s="240" t="s">
        <v>204</v>
      </c>
      <c r="T841" s="241" t="s">
        <v>204</v>
      </c>
      <c r="U841" s="223">
        <v>0.55000000000000004</v>
      </c>
      <c r="V841" s="223">
        <f>ROUND(E841*U841,2)</f>
        <v>9.9</v>
      </c>
      <c r="W841" s="223"/>
      <c r="X841" s="223" t="s">
        <v>205</v>
      </c>
      <c r="Y841" s="223" t="s">
        <v>206</v>
      </c>
      <c r="Z841" s="212"/>
      <c r="AA841" s="212"/>
      <c r="AB841" s="212"/>
      <c r="AC841" s="212"/>
      <c r="AD841" s="212"/>
      <c r="AE841" s="212"/>
      <c r="AF841" s="212"/>
      <c r="AG841" s="212" t="s">
        <v>207</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50" t="s">
        <v>964</v>
      </c>
      <c r="D842" s="242"/>
      <c r="E842" s="242"/>
      <c r="F842" s="242"/>
      <c r="G842" s="242"/>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209</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2" x14ac:dyDescent="0.2">
      <c r="A843" s="219"/>
      <c r="B843" s="220"/>
      <c r="C843" s="251" t="s">
        <v>980</v>
      </c>
      <c r="D843" s="225"/>
      <c r="E843" s="226">
        <v>12.5</v>
      </c>
      <c r="F843" s="223"/>
      <c r="G843" s="223"/>
      <c r="H843" s="223"/>
      <c r="I843" s="223"/>
      <c r="J843" s="223"/>
      <c r="K843" s="223"/>
      <c r="L843" s="223"/>
      <c r="M843" s="223"/>
      <c r="N843" s="222"/>
      <c r="O843" s="222"/>
      <c r="P843" s="222"/>
      <c r="Q843" s="222"/>
      <c r="R843" s="223"/>
      <c r="S843" s="223"/>
      <c r="T843" s="223"/>
      <c r="U843" s="223"/>
      <c r="V843" s="223"/>
      <c r="W843" s="223"/>
      <c r="X843" s="223"/>
      <c r="Y843" s="223"/>
      <c r="Z843" s="212"/>
      <c r="AA843" s="212"/>
      <c r="AB843" s="212"/>
      <c r="AC843" s="212"/>
      <c r="AD843" s="212"/>
      <c r="AE843" s="212"/>
      <c r="AF843" s="212"/>
      <c r="AG843" s="212" t="s">
        <v>211</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51" t="s">
        <v>981</v>
      </c>
      <c r="D844" s="225"/>
      <c r="E844" s="226">
        <v>5.5</v>
      </c>
      <c r="F844" s="223"/>
      <c r="G844" s="223"/>
      <c r="H844" s="223"/>
      <c r="I844" s="223"/>
      <c r="J844" s="223"/>
      <c r="K844" s="223"/>
      <c r="L844" s="223"/>
      <c r="M844" s="223"/>
      <c r="N844" s="222"/>
      <c r="O844" s="222"/>
      <c r="P844" s="222"/>
      <c r="Q844" s="222"/>
      <c r="R844" s="223"/>
      <c r="S844" s="223"/>
      <c r="T844" s="223"/>
      <c r="U844" s="223"/>
      <c r="V844" s="223"/>
      <c r="W844" s="223"/>
      <c r="X844" s="223"/>
      <c r="Y844" s="223"/>
      <c r="Z844" s="212"/>
      <c r="AA844" s="212"/>
      <c r="AB844" s="212"/>
      <c r="AC844" s="212"/>
      <c r="AD844" s="212"/>
      <c r="AE844" s="212"/>
      <c r="AF844" s="212"/>
      <c r="AG844" s="212" t="s">
        <v>211</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52"/>
      <c r="D845" s="244"/>
      <c r="E845" s="244"/>
      <c r="F845" s="244"/>
      <c r="G845" s="244"/>
      <c r="H845" s="223"/>
      <c r="I845" s="223"/>
      <c r="J845" s="223"/>
      <c r="K845" s="223"/>
      <c r="L845" s="223"/>
      <c r="M845" s="223"/>
      <c r="N845" s="222"/>
      <c r="O845" s="222"/>
      <c r="P845" s="222"/>
      <c r="Q845" s="222"/>
      <c r="R845" s="223"/>
      <c r="S845" s="223"/>
      <c r="T845" s="223"/>
      <c r="U845" s="223"/>
      <c r="V845" s="223"/>
      <c r="W845" s="223"/>
      <c r="X845" s="223"/>
      <c r="Y845" s="223"/>
      <c r="Z845" s="212"/>
      <c r="AA845" s="212"/>
      <c r="AB845" s="212"/>
      <c r="AC845" s="212"/>
      <c r="AD845" s="212"/>
      <c r="AE845" s="212"/>
      <c r="AF845" s="212"/>
      <c r="AG845" s="212" t="s">
        <v>215</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ht="22.5" outlineLevel="1" x14ac:dyDescent="0.2">
      <c r="A846" s="235">
        <v>182</v>
      </c>
      <c r="B846" s="236" t="s">
        <v>982</v>
      </c>
      <c r="C846" s="249" t="s">
        <v>983</v>
      </c>
      <c r="D846" s="237" t="s">
        <v>384</v>
      </c>
      <c r="E846" s="238">
        <v>3</v>
      </c>
      <c r="F846" s="239"/>
      <c r="G846" s="240">
        <f>ROUND(E846*F846,2)</f>
        <v>0</v>
      </c>
      <c r="H846" s="239"/>
      <c r="I846" s="240">
        <f>ROUND(E846*H846,2)</f>
        <v>0</v>
      </c>
      <c r="J846" s="239"/>
      <c r="K846" s="240">
        <f>ROUND(E846*J846,2)</f>
        <v>0</v>
      </c>
      <c r="L846" s="240">
        <v>21</v>
      </c>
      <c r="M846" s="240">
        <f>G846*(1+L846/100)</f>
        <v>0</v>
      </c>
      <c r="N846" s="238">
        <v>1.8500000000000001E-3</v>
      </c>
      <c r="O846" s="238">
        <f>ROUND(E846*N846,2)</f>
        <v>0.01</v>
      </c>
      <c r="P846" s="238">
        <v>0</v>
      </c>
      <c r="Q846" s="238">
        <f>ROUND(E846*P846,2)</f>
        <v>0</v>
      </c>
      <c r="R846" s="240" t="s">
        <v>963</v>
      </c>
      <c r="S846" s="240" t="s">
        <v>204</v>
      </c>
      <c r="T846" s="241" t="s">
        <v>204</v>
      </c>
      <c r="U846" s="223">
        <v>0.79669999999999996</v>
      </c>
      <c r="V846" s="223">
        <f>ROUND(E846*U846,2)</f>
        <v>2.39</v>
      </c>
      <c r="W846" s="223"/>
      <c r="X846" s="223" t="s">
        <v>205</v>
      </c>
      <c r="Y846" s="223" t="s">
        <v>206</v>
      </c>
      <c r="Z846" s="212"/>
      <c r="AA846" s="212"/>
      <c r="AB846" s="212"/>
      <c r="AC846" s="212"/>
      <c r="AD846" s="212"/>
      <c r="AE846" s="212"/>
      <c r="AF846" s="212"/>
      <c r="AG846" s="212" t="s">
        <v>207</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50" t="s">
        <v>964</v>
      </c>
      <c r="D847" s="242"/>
      <c r="E847" s="242"/>
      <c r="F847" s="242"/>
      <c r="G847" s="242"/>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209</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2" x14ac:dyDescent="0.2">
      <c r="A848" s="219"/>
      <c r="B848" s="220"/>
      <c r="C848" s="251" t="s">
        <v>984</v>
      </c>
      <c r="D848" s="225"/>
      <c r="E848" s="226">
        <v>3</v>
      </c>
      <c r="F848" s="223"/>
      <c r="G848" s="223"/>
      <c r="H848" s="223"/>
      <c r="I848" s="223"/>
      <c r="J848" s="223"/>
      <c r="K848" s="223"/>
      <c r="L848" s="223"/>
      <c r="M848" s="223"/>
      <c r="N848" s="222"/>
      <c r="O848" s="222"/>
      <c r="P848" s="222"/>
      <c r="Q848" s="222"/>
      <c r="R848" s="223"/>
      <c r="S848" s="223"/>
      <c r="T848" s="223"/>
      <c r="U848" s="223"/>
      <c r="V848" s="223"/>
      <c r="W848" s="223"/>
      <c r="X848" s="223"/>
      <c r="Y848" s="223"/>
      <c r="Z848" s="212"/>
      <c r="AA848" s="212"/>
      <c r="AB848" s="212"/>
      <c r="AC848" s="212"/>
      <c r="AD848" s="212"/>
      <c r="AE848" s="212"/>
      <c r="AF848" s="212"/>
      <c r="AG848" s="212" t="s">
        <v>211</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52"/>
      <c r="D849" s="244"/>
      <c r="E849" s="244"/>
      <c r="F849" s="244"/>
      <c r="G849" s="244"/>
      <c r="H849" s="223"/>
      <c r="I849" s="223"/>
      <c r="J849" s="223"/>
      <c r="K849" s="223"/>
      <c r="L849" s="223"/>
      <c r="M849" s="223"/>
      <c r="N849" s="222"/>
      <c r="O849" s="222"/>
      <c r="P849" s="222"/>
      <c r="Q849" s="222"/>
      <c r="R849" s="223"/>
      <c r="S849" s="223"/>
      <c r="T849" s="223"/>
      <c r="U849" s="223"/>
      <c r="V849" s="223"/>
      <c r="W849" s="223"/>
      <c r="X849" s="223"/>
      <c r="Y849" s="223"/>
      <c r="Z849" s="212"/>
      <c r="AA849" s="212"/>
      <c r="AB849" s="212"/>
      <c r="AC849" s="212"/>
      <c r="AD849" s="212"/>
      <c r="AE849" s="212"/>
      <c r="AF849" s="212"/>
      <c r="AG849" s="212" t="s">
        <v>215</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ht="22.5" outlineLevel="1" x14ac:dyDescent="0.2">
      <c r="A850" s="235">
        <v>183</v>
      </c>
      <c r="B850" s="236" t="s">
        <v>985</v>
      </c>
      <c r="C850" s="249" t="s">
        <v>986</v>
      </c>
      <c r="D850" s="237" t="s">
        <v>384</v>
      </c>
      <c r="E850" s="238">
        <v>13</v>
      </c>
      <c r="F850" s="239"/>
      <c r="G850" s="240">
        <f>ROUND(E850*F850,2)</f>
        <v>0</v>
      </c>
      <c r="H850" s="239"/>
      <c r="I850" s="240">
        <f>ROUND(E850*H850,2)</f>
        <v>0</v>
      </c>
      <c r="J850" s="239"/>
      <c r="K850" s="240">
        <f>ROUND(E850*J850,2)</f>
        <v>0</v>
      </c>
      <c r="L850" s="240">
        <v>21</v>
      </c>
      <c r="M850" s="240">
        <f>G850*(1+L850/100)</f>
        <v>0</v>
      </c>
      <c r="N850" s="238">
        <v>2.8800000000000002E-3</v>
      </c>
      <c r="O850" s="238">
        <f>ROUND(E850*N850,2)</f>
        <v>0.04</v>
      </c>
      <c r="P850" s="238">
        <v>0</v>
      </c>
      <c r="Q850" s="238">
        <f>ROUND(E850*P850,2)</f>
        <v>0</v>
      </c>
      <c r="R850" s="240" t="s">
        <v>963</v>
      </c>
      <c r="S850" s="240" t="s">
        <v>204</v>
      </c>
      <c r="T850" s="241" t="s">
        <v>204</v>
      </c>
      <c r="U850" s="223">
        <v>0.84570000000000001</v>
      </c>
      <c r="V850" s="223">
        <f>ROUND(E850*U850,2)</f>
        <v>10.99</v>
      </c>
      <c r="W850" s="223"/>
      <c r="X850" s="223" t="s">
        <v>205</v>
      </c>
      <c r="Y850" s="223" t="s">
        <v>206</v>
      </c>
      <c r="Z850" s="212"/>
      <c r="AA850" s="212"/>
      <c r="AB850" s="212"/>
      <c r="AC850" s="212"/>
      <c r="AD850" s="212"/>
      <c r="AE850" s="212"/>
      <c r="AF850" s="212"/>
      <c r="AG850" s="212" t="s">
        <v>207</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50" t="s">
        <v>964</v>
      </c>
      <c r="D851" s="242"/>
      <c r="E851" s="242"/>
      <c r="F851" s="242"/>
      <c r="G851" s="242"/>
      <c r="H851" s="223"/>
      <c r="I851" s="223"/>
      <c r="J851" s="223"/>
      <c r="K851" s="223"/>
      <c r="L851" s="223"/>
      <c r="M851" s="223"/>
      <c r="N851" s="222"/>
      <c r="O851" s="222"/>
      <c r="P851" s="222"/>
      <c r="Q851" s="222"/>
      <c r="R851" s="223"/>
      <c r="S851" s="223"/>
      <c r="T851" s="223"/>
      <c r="U851" s="223"/>
      <c r="V851" s="223"/>
      <c r="W851" s="223"/>
      <c r="X851" s="223"/>
      <c r="Y851" s="223"/>
      <c r="Z851" s="212"/>
      <c r="AA851" s="212"/>
      <c r="AB851" s="212"/>
      <c r="AC851" s="212"/>
      <c r="AD851" s="212"/>
      <c r="AE851" s="212"/>
      <c r="AF851" s="212"/>
      <c r="AG851" s="212" t="s">
        <v>209</v>
      </c>
      <c r="AH851" s="212"/>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2" x14ac:dyDescent="0.2">
      <c r="A852" s="219"/>
      <c r="B852" s="220"/>
      <c r="C852" s="251" t="s">
        <v>987</v>
      </c>
      <c r="D852" s="225"/>
      <c r="E852" s="226">
        <v>13</v>
      </c>
      <c r="F852" s="223"/>
      <c r="G852" s="223"/>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211</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52"/>
      <c r="D853" s="244"/>
      <c r="E853" s="244"/>
      <c r="F853" s="244"/>
      <c r="G853" s="244"/>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215</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1" x14ac:dyDescent="0.2">
      <c r="A854" s="235">
        <v>184</v>
      </c>
      <c r="B854" s="236" t="s">
        <v>988</v>
      </c>
      <c r="C854" s="249" t="s">
        <v>989</v>
      </c>
      <c r="D854" s="237" t="s">
        <v>384</v>
      </c>
      <c r="E854" s="238">
        <v>4</v>
      </c>
      <c r="F854" s="239"/>
      <c r="G854" s="240">
        <f>ROUND(E854*F854,2)</f>
        <v>0</v>
      </c>
      <c r="H854" s="239"/>
      <c r="I854" s="240">
        <f>ROUND(E854*H854,2)</f>
        <v>0</v>
      </c>
      <c r="J854" s="239"/>
      <c r="K854" s="240">
        <f>ROUND(E854*J854,2)</f>
        <v>0</v>
      </c>
      <c r="L854" s="240">
        <v>21</v>
      </c>
      <c r="M854" s="240">
        <f>G854*(1+L854/100)</f>
        <v>0</v>
      </c>
      <c r="N854" s="238">
        <v>2.9499999999999999E-3</v>
      </c>
      <c r="O854" s="238">
        <f>ROUND(E854*N854,2)</f>
        <v>0.01</v>
      </c>
      <c r="P854" s="238">
        <v>0</v>
      </c>
      <c r="Q854" s="238">
        <f>ROUND(E854*P854,2)</f>
        <v>0</v>
      </c>
      <c r="R854" s="240" t="s">
        <v>963</v>
      </c>
      <c r="S854" s="240" t="s">
        <v>204</v>
      </c>
      <c r="T854" s="241" t="s">
        <v>204</v>
      </c>
      <c r="U854" s="223">
        <v>0.44209999999999999</v>
      </c>
      <c r="V854" s="223">
        <f>ROUND(E854*U854,2)</f>
        <v>1.77</v>
      </c>
      <c r="W854" s="223"/>
      <c r="X854" s="223" t="s">
        <v>205</v>
      </c>
      <c r="Y854" s="223" t="s">
        <v>206</v>
      </c>
      <c r="Z854" s="212"/>
      <c r="AA854" s="212"/>
      <c r="AB854" s="212"/>
      <c r="AC854" s="212"/>
      <c r="AD854" s="212"/>
      <c r="AE854" s="212"/>
      <c r="AF854" s="212"/>
      <c r="AG854" s="212" t="s">
        <v>207</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2" x14ac:dyDescent="0.2">
      <c r="A855" s="219"/>
      <c r="B855" s="220"/>
      <c r="C855" s="250" t="s">
        <v>964</v>
      </c>
      <c r="D855" s="242"/>
      <c r="E855" s="242"/>
      <c r="F855" s="242"/>
      <c r="G855" s="242"/>
      <c r="H855" s="223"/>
      <c r="I855" s="223"/>
      <c r="J855" s="223"/>
      <c r="K855" s="223"/>
      <c r="L855" s="223"/>
      <c r="M855" s="223"/>
      <c r="N855" s="222"/>
      <c r="O855" s="222"/>
      <c r="P855" s="222"/>
      <c r="Q855" s="222"/>
      <c r="R855" s="223"/>
      <c r="S855" s="223"/>
      <c r="T855" s="223"/>
      <c r="U855" s="223"/>
      <c r="V855" s="223"/>
      <c r="W855" s="223"/>
      <c r="X855" s="223"/>
      <c r="Y855" s="223"/>
      <c r="Z855" s="212"/>
      <c r="AA855" s="212"/>
      <c r="AB855" s="212"/>
      <c r="AC855" s="212"/>
      <c r="AD855" s="212"/>
      <c r="AE855" s="212"/>
      <c r="AF855" s="212"/>
      <c r="AG855" s="212" t="s">
        <v>209</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2" x14ac:dyDescent="0.2">
      <c r="A856" s="219"/>
      <c r="B856" s="220"/>
      <c r="C856" s="251" t="s">
        <v>84</v>
      </c>
      <c r="D856" s="225"/>
      <c r="E856" s="226">
        <v>4</v>
      </c>
      <c r="F856" s="223"/>
      <c r="G856" s="223"/>
      <c r="H856" s="223"/>
      <c r="I856" s="223"/>
      <c r="J856" s="223"/>
      <c r="K856" s="223"/>
      <c r="L856" s="223"/>
      <c r="M856" s="223"/>
      <c r="N856" s="222"/>
      <c r="O856" s="222"/>
      <c r="P856" s="222"/>
      <c r="Q856" s="222"/>
      <c r="R856" s="223"/>
      <c r="S856" s="223"/>
      <c r="T856" s="223"/>
      <c r="U856" s="223"/>
      <c r="V856" s="223"/>
      <c r="W856" s="223"/>
      <c r="X856" s="223"/>
      <c r="Y856" s="223"/>
      <c r="Z856" s="212"/>
      <c r="AA856" s="212"/>
      <c r="AB856" s="212"/>
      <c r="AC856" s="212"/>
      <c r="AD856" s="212"/>
      <c r="AE856" s="212"/>
      <c r="AF856" s="212"/>
      <c r="AG856" s="212" t="s">
        <v>211</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52"/>
      <c r="D857" s="244"/>
      <c r="E857" s="244"/>
      <c r="F857" s="244"/>
      <c r="G857" s="244"/>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215</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
      <c r="A858" s="235">
        <v>185</v>
      </c>
      <c r="B858" s="236" t="s">
        <v>990</v>
      </c>
      <c r="C858" s="249" t="s">
        <v>991</v>
      </c>
      <c r="D858" s="237" t="s">
        <v>332</v>
      </c>
      <c r="E858" s="238">
        <v>14</v>
      </c>
      <c r="F858" s="239"/>
      <c r="G858" s="240">
        <f>ROUND(E858*F858,2)</f>
        <v>0</v>
      </c>
      <c r="H858" s="239"/>
      <c r="I858" s="240">
        <f>ROUND(E858*H858,2)</f>
        <v>0</v>
      </c>
      <c r="J858" s="239"/>
      <c r="K858" s="240">
        <f>ROUND(E858*J858,2)</f>
        <v>0</v>
      </c>
      <c r="L858" s="240">
        <v>21</v>
      </c>
      <c r="M858" s="240">
        <f>G858*(1+L858/100)</f>
        <v>0</v>
      </c>
      <c r="N858" s="238">
        <v>0</v>
      </c>
      <c r="O858" s="238">
        <f>ROUND(E858*N858,2)</f>
        <v>0</v>
      </c>
      <c r="P858" s="238">
        <v>0</v>
      </c>
      <c r="Q858" s="238">
        <f>ROUND(E858*P858,2)</f>
        <v>0</v>
      </c>
      <c r="R858" s="240" t="s">
        <v>963</v>
      </c>
      <c r="S858" s="240" t="s">
        <v>204</v>
      </c>
      <c r="T858" s="241" t="s">
        <v>204</v>
      </c>
      <c r="U858" s="223">
        <v>0.17399999999999999</v>
      </c>
      <c r="V858" s="223">
        <f>ROUND(E858*U858,2)</f>
        <v>2.44</v>
      </c>
      <c r="W858" s="223"/>
      <c r="X858" s="223" t="s">
        <v>205</v>
      </c>
      <c r="Y858" s="223" t="s">
        <v>206</v>
      </c>
      <c r="Z858" s="212"/>
      <c r="AA858" s="212"/>
      <c r="AB858" s="212"/>
      <c r="AC858" s="212"/>
      <c r="AD858" s="212"/>
      <c r="AE858" s="212"/>
      <c r="AF858" s="212"/>
      <c r="AG858" s="212" t="s">
        <v>207</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2" x14ac:dyDescent="0.2">
      <c r="A859" s="219"/>
      <c r="B859" s="220"/>
      <c r="C859" s="250" t="s">
        <v>992</v>
      </c>
      <c r="D859" s="242"/>
      <c r="E859" s="242"/>
      <c r="F859" s="242"/>
      <c r="G859" s="242"/>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209</v>
      </c>
      <c r="AH859" s="212"/>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2" x14ac:dyDescent="0.2">
      <c r="A860" s="219"/>
      <c r="B860" s="220"/>
      <c r="C860" s="251" t="s">
        <v>993</v>
      </c>
      <c r="D860" s="225"/>
      <c r="E860" s="226">
        <v>14</v>
      </c>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211</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2" x14ac:dyDescent="0.2">
      <c r="A861" s="219"/>
      <c r="B861" s="220"/>
      <c r="C861" s="252"/>
      <c r="D861" s="244"/>
      <c r="E861" s="244"/>
      <c r="F861" s="244"/>
      <c r="G861" s="244"/>
      <c r="H861" s="223"/>
      <c r="I861" s="223"/>
      <c r="J861" s="223"/>
      <c r="K861" s="223"/>
      <c r="L861" s="223"/>
      <c r="M861" s="223"/>
      <c r="N861" s="222"/>
      <c r="O861" s="222"/>
      <c r="P861" s="222"/>
      <c r="Q861" s="222"/>
      <c r="R861" s="223"/>
      <c r="S861" s="223"/>
      <c r="T861" s="223"/>
      <c r="U861" s="223"/>
      <c r="V861" s="223"/>
      <c r="W861" s="223"/>
      <c r="X861" s="223"/>
      <c r="Y861" s="223"/>
      <c r="Z861" s="212"/>
      <c r="AA861" s="212"/>
      <c r="AB861" s="212"/>
      <c r="AC861" s="212"/>
      <c r="AD861" s="212"/>
      <c r="AE861" s="212"/>
      <c r="AF861" s="212"/>
      <c r="AG861" s="212" t="s">
        <v>215</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35">
        <v>186</v>
      </c>
      <c r="B862" s="236" t="s">
        <v>994</v>
      </c>
      <c r="C862" s="249" t="s">
        <v>995</v>
      </c>
      <c r="D862" s="237" t="s">
        <v>332</v>
      </c>
      <c r="E862" s="238">
        <v>5</v>
      </c>
      <c r="F862" s="239"/>
      <c r="G862" s="240">
        <f>ROUND(E862*F862,2)</f>
        <v>0</v>
      </c>
      <c r="H862" s="239"/>
      <c r="I862" s="240">
        <f>ROUND(E862*H862,2)</f>
        <v>0</v>
      </c>
      <c r="J862" s="239"/>
      <c r="K862" s="240">
        <f>ROUND(E862*J862,2)</f>
        <v>0</v>
      </c>
      <c r="L862" s="240">
        <v>21</v>
      </c>
      <c r="M862" s="240">
        <f>G862*(1+L862/100)</f>
        <v>0</v>
      </c>
      <c r="N862" s="238">
        <v>0</v>
      </c>
      <c r="O862" s="238">
        <f>ROUND(E862*N862,2)</f>
        <v>0</v>
      </c>
      <c r="P862" s="238">
        <v>0</v>
      </c>
      <c r="Q862" s="238">
        <f>ROUND(E862*P862,2)</f>
        <v>0</v>
      </c>
      <c r="R862" s="240" t="s">
        <v>963</v>
      </c>
      <c r="S862" s="240" t="s">
        <v>204</v>
      </c>
      <c r="T862" s="241" t="s">
        <v>204</v>
      </c>
      <c r="U862" s="223">
        <v>0.25900000000000001</v>
      </c>
      <c r="V862" s="223">
        <f>ROUND(E862*U862,2)</f>
        <v>1.3</v>
      </c>
      <c r="W862" s="223"/>
      <c r="X862" s="223" t="s">
        <v>205</v>
      </c>
      <c r="Y862" s="223" t="s">
        <v>206</v>
      </c>
      <c r="Z862" s="212"/>
      <c r="AA862" s="212"/>
      <c r="AB862" s="212"/>
      <c r="AC862" s="212"/>
      <c r="AD862" s="212"/>
      <c r="AE862" s="212"/>
      <c r="AF862" s="212"/>
      <c r="AG862" s="212" t="s">
        <v>207</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2" x14ac:dyDescent="0.2">
      <c r="A863" s="219"/>
      <c r="B863" s="220"/>
      <c r="C863" s="250" t="s">
        <v>992</v>
      </c>
      <c r="D863" s="242"/>
      <c r="E863" s="242"/>
      <c r="F863" s="242"/>
      <c r="G863" s="242"/>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209</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2" x14ac:dyDescent="0.2">
      <c r="A864" s="219"/>
      <c r="B864" s="220"/>
      <c r="C864" s="251" t="s">
        <v>86</v>
      </c>
      <c r="D864" s="225"/>
      <c r="E864" s="226">
        <v>5</v>
      </c>
      <c r="F864" s="223"/>
      <c r="G864" s="223"/>
      <c r="H864" s="223"/>
      <c r="I864" s="223"/>
      <c r="J864" s="223"/>
      <c r="K864" s="223"/>
      <c r="L864" s="223"/>
      <c r="M864" s="223"/>
      <c r="N864" s="222"/>
      <c r="O864" s="222"/>
      <c r="P864" s="222"/>
      <c r="Q864" s="222"/>
      <c r="R864" s="223"/>
      <c r="S864" s="223"/>
      <c r="T864" s="223"/>
      <c r="U864" s="223"/>
      <c r="V864" s="223"/>
      <c r="W864" s="223"/>
      <c r="X864" s="223"/>
      <c r="Y864" s="223"/>
      <c r="Z864" s="212"/>
      <c r="AA864" s="212"/>
      <c r="AB864" s="212"/>
      <c r="AC864" s="212"/>
      <c r="AD864" s="212"/>
      <c r="AE864" s="212"/>
      <c r="AF864" s="212"/>
      <c r="AG864" s="212" t="s">
        <v>211</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2" x14ac:dyDescent="0.2">
      <c r="A865" s="219"/>
      <c r="B865" s="220"/>
      <c r="C865" s="252"/>
      <c r="D865" s="244"/>
      <c r="E865" s="244"/>
      <c r="F865" s="244"/>
      <c r="G865" s="244"/>
      <c r="H865" s="223"/>
      <c r="I865" s="223"/>
      <c r="J865" s="223"/>
      <c r="K865" s="223"/>
      <c r="L865" s="223"/>
      <c r="M865" s="223"/>
      <c r="N865" s="222"/>
      <c r="O865" s="222"/>
      <c r="P865" s="222"/>
      <c r="Q865" s="222"/>
      <c r="R865" s="223"/>
      <c r="S865" s="223"/>
      <c r="T865" s="223"/>
      <c r="U865" s="223"/>
      <c r="V865" s="223"/>
      <c r="W865" s="223"/>
      <c r="X865" s="223"/>
      <c r="Y865" s="223"/>
      <c r="Z865" s="212"/>
      <c r="AA865" s="212"/>
      <c r="AB865" s="212"/>
      <c r="AC865" s="212"/>
      <c r="AD865" s="212"/>
      <c r="AE865" s="212"/>
      <c r="AF865" s="212"/>
      <c r="AG865" s="212" t="s">
        <v>215</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ht="22.5" outlineLevel="1" x14ac:dyDescent="0.2">
      <c r="A866" s="235">
        <v>187</v>
      </c>
      <c r="B866" s="236" t="s">
        <v>996</v>
      </c>
      <c r="C866" s="249" t="s">
        <v>997</v>
      </c>
      <c r="D866" s="237" t="s">
        <v>332</v>
      </c>
      <c r="E866" s="238">
        <v>1</v>
      </c>
      <c r="F866" s="239"/>
      <c r="G866" s="240">
        <f>ROUND(E866*F866,2)</f>
        <v>0</v>
      </c>
      <c r="H866" s="239"/>
      <c r="I866" s="240">
        <f>ROUND(E866*H866,2)</f>
        <v>0</v>
      </c>
      <c r="J866" s="239"/>
      <c r="K866" s="240">
        <f>ROUND(E866*J866,2)</f>
        <v>0</v>
      </c>
      <c r="L866" s="240">
        <v>21</v>
      </c>
      <c r="M866" s="240">
        <f>G866*(1+L866/100)</f>
        <v>0</v>
      </c>
      <c r="N866" s="238">
        <v>2.2200000000000002E-3</v>
      </c>
      <c r="O866" s="238">
        <f>ROUND(E866*N866,2)</f>
        <v>0</v>
      </c>
      <c r="P866" s="238">
        <v>0</v>
      </c>
      <c r="Q866" s="238">
        <f>ROUND(E866*P866,2)</f>
        <v>0</v>
      </c>
      <c r="R866" s="240" t="s">
        <v>963</v>
      </c>
      <c r="S866" s="240" t="s">
        <v>204</v>
      </c>
      <c r="T866" s="241" t="s">
        <v>204</v>
      </c>
      <c r="U866" s="223">
        <v>1.18</v>
      </c>
      <c r="V866" s="223">
        <f>ROUND(E866*U866,2)</f>
        <v>1.18</v>
      </c>
      <c r="W866" s="223"/>
      <c r="X866" s="223" t="s">
        <v>205</v>
      </c>
      <c r="Y866" s="223" t="s">
        <v>206</v>
      </c>
      <c r="Z866" s="212"/>
      <c r="AA866" s="212"/>
      <c r="AB866" s="212"/>
      <c r="AC866" s="212"/>
      <c r="AD866" s="212"/>
      <c r="AE866" s="212"/>
      <c r="AF866" s="212"/>
      <c r="AG866" s="212" t="s">
        <v>207</v>
      </c>
      <c r="AH866" s="212"/>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2" x14ac:dyDescent="0.2">
      <c r="A867" s="219"/>
      <c r="B867" s="220"/>
      <c r="C867" s="255"/>
      <c r="D867" s="247"/>
      <c r="E867" s="247"/>
      <c r="F867" s="247"/>
      <c r="G867" s="247"/>
      <c r="H867" s="223"/>
      <c r="I867" s="223"/>
      <c r="J867" s="223"/>
      <c r="K867" s="223"/>
      <c r="L867" s="223"/>
      <c r="M867" s="223"/>
      <c r="N867" s="222"/>
      <c r="O867" s="222"/>
      <c r="P867" s="222"/>
      <c r="Q867" s="222"/>
      <c r="R867" s="223"/>
      <c r="S867" s="223"/>
      <c r="T867" s="223"/>
      <c r="U867" s="223"/>
      <c r="V867" s="223"/>
      <c r="W867" s="223"/>
      <c r="X867" s="223"/>
      <c r="Y867" s="223"/>
      <c r="Z867" s="212"/>
      <c r="AA867" s="212"/>
      <c r="AB867" s="212"/>
      <c r="AC867" s="212"/>
      <c r="AD867" s="212"/>
      <c r="AE867" s="212"/>
      <c r="AF867" s="212"/>
      <c r="AG867" s="212" t="s">
        <v>215</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ht="22.5" outlineLevel="1" x14ac:dyDescent="0.2">
      <c r="A868" s="235">
        <v>188</v>
      </c>
      <c r="B868" s="236" t="s">
        <v>998</v>
      </c>
      <c r="C868" s="249" t="s">
        <v>999</v>
      </c>
      <c r="D868" s="237" t="s">
        <v>332</v>
      </c>
      <c r="E868" s="238">
        <v>1</v>
      </c>
      <c r="F868" s="239"/>
      <c r="G868" s="240">
        <f>ROUND(E868*F868,2)</f>
        <v>0</v>
      </c>
      <c r="H868" s="239"/>
      <c r="I868" s="240">
        <f>ROUND(E868*H868,2)</f>
        <v>0</v>
      </c>
      <c r="J868" s="239"/>
      <c r="K868" s="240">
        <f>ROUND(E868*J868,2)</f>
        <v>0</v>
      </c>
      <c r="L868" s="240">
        <v>21</v>
      </c>
      <c r="M868" s="240">
        <f>G868*(1+L868/100)</f>
        <v>0</v>
      </c>
      <c r="N868" s="238">
        <v>2.8E-3</v>
      </c>
      <c r="O868" s="238">
        <f>ROUND(E868*N868,2)</f>
        <v>0</v>
      </c>
      <c r="P868" s="238">
        <v>0</v>
      </c>
      <c r="Q868" s="238">
        <f>ROUND(E868*P868,2)</f>
        <v>0</v>
      </c>
      <c r="R868" s="240" t="s">
        <v>963</v>
      </c>
      <c r="S868" s="240" t="s">
        <v>204</v>
      </c>
      <c r="T868" s="241" t="s">
        <v>204</v>
      </c>
      <c r="U868" s="223">
        <v>0.33300000000000002</v>
      </c>
      <c r="V868" s="223">
        <f>ROUND(E868*U868,2)</f>
        <v>0.33</v>
      </c>
      <c r="W868" s="223"/>
      <c r="X868" s="223" t="s">
        <v>205</v>
      </c>
      <c r="Y868" s="223" t="s">
        <v>206</v>
      </c>
      <c r="Z868" s="212"/>
      <c r="AA868" s="212"/>
      <c r="AB868" s="212"/>
      <c r="AC868" s="212"/>
      <c r="AD868" s="212"/>
      <c r="AE868" s="212"/>
      <c r="AF868" s="212"/>
      <c r="AG868" s="212" t="s">
        <v>207</v>
      </c>
      <c r="AH868" s="212"/>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2" x14ac:dyDescent="0.2">
      <c r="A869" s="219"/>
      <c r="B869" s="220"/>
      <c r="C869" s="255"/>
      <c r="D869" s="247"/>
      <c r="E869" s="247"/>
      <c r="F869" s="247"/>
      <c r="G869" s="247"/>
      <c r="H869" s="223"/>
      <c r="I869" s="223"/>
      <c r="J869" s="223"/>
      <c r="K869" s="223"/>
      <c r="L869" s="223"/>
      <c r="M869" s="223"/>
      <c r="N869" s="222"/>
      <c r="O869" s="222"/>
      <c r="P869" s="222"/>
      <c r="Q869" s="222"/>
      <c r="R869" s="223"/>
      <c r="S869" s="223"/>
      <c r="T869" s="223"/>
      <c r="U869" s="223"/>
      <c r="V869" s="223"/>
      <c r="W869" s="223"/>
      <c r="X869" s="223"/>
      <c r="Y869" s="223"/>
      <c r="Z869" s="212"/>
      <c r="AA869" s="212"/>
      <c r="AB869" s="212"/>
      <c r="AC869" s="212"/>
      <c r="AD869" s="212"/>
      <c r="AE869" s="212"/>
      <c r="AF869" s="212"/>
      <c r="AG869" s="212" t="s">
        <v>215</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5">
        <v>189</v>
      </c>
      <c r="B870" s="236" t="s">
        <v>738</v>
      </c>
      <c r="C870" s="249" t="s">
        <v>739</v>
      </c>
      <c r="D870" s="237" t="s">
        <v>740</v>
      </c>
      <c r="E870" s="238">
        <v>15</v>
      </c>
      <c r="F870" s="239"/>
      <c r="G870" s="240">
        <f>ROUND(E870*F870,2)</f>
        <v>0</v>
      </c>
      <c r="H870" s="239"/>
      <c r="I870" s="240">
        <f>ROUND(E870*H870,2)</f>
        <v>0</v>
      </c>
      <c r="J870" s="239"/>
      <c r="K870" s="240">
        <f>ROUND(E870*J870,2)</f>
        <v>0</v>
      </c>
      <c r="L870" s="240">
        <v>21</v>
      </c>
      <c r="M870" s="240">
        <f>G870*(1+L870/100)</f>
        <v>0</v>
      </c>
      <c r="N870" s="238">
        <v>0</v>
      </c>
      <c r="O870" s="238">
        <f>ROUND(E870*N870,2)</f>
        <v>0</v>
      </c>
      <c r="P870" s="238">
        <v>0</v>
      </c>
      <c r="Q870" s="238">
        <f>ROUND(E870*P870,2)</f>
        <v>0</v>
      </c>
      <c r="R870" s="240" t="s">
        <v>741</v>
      </c>
      <c r="S870" s="240" t="s">
        <v>204</v>
      </c>
      <c r="T870" s="241" t="s">
        <v>204</v>
      </c>
      <c r="U870" s="223">
        <v>1</v>
      </c>
      <c r="V870" s="223">
        <f>ROUND(E870*U870,2)</f>
        <v>15</v>
      </c>
      <c r="W870" s="223"/>
      <c r="X870" s="223" t="s">
        <v>742</v>
      </c>
      <c r="Y870" s="223" t="s">
        <v>206</v>
      </c>
      <c r="Z870" s="212"/>
      <c r="AA870" s="212"/>
      <c r="AB870" s="212"/>
      <c r="AC870" s="212"/>
      <c r="AD870" s="212"/>
      <c r="AE870" s="212"/>
      <c r="AF870" s="212"/>
      <c r="AG870" s="212" t="s">
        <v>743</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2" x14ac:dyDescent="0.2">
      <c r="A871" s="219"/>
      <c r="B871" s="220"/>
      <c r="C871" s="251" t="s">
        <v>1000</v>
      </c>
      <c r="D871" s="225"/>
      <c r="E871" s="226">
        <v>15</v>
      </c>
      <c r="F871" s="223"/>
      <c r="G871" s="223"/>
      <c r="H871" s="223"/>
      <c r="I871" s="223"/>
      <c r="J871" s="223"/>
      <c r="K871" s="223"/>
      <c r="L871" s="223"/>
      <c r="M871" s="223"/>
      <c r="N871" s="222"/>
      <c r="O871" s="222"/>
      <c r="P871" s="222"/>
      <c r="Q871" s="222"/>
      <c r="R871" s="223"/>
      <c r="S871" s="223"/>
      <c r="T871" s="223"/>
      <c r="U871" s="223"/>
      <c r="V871" s="223"/>
      <c r="W871" s="223"/>
      <c r="X871" s="223"/>
      <c r="Y871" s="223"/>
      <c r="Z871" s="212"/>
      <c r="AA871" s="212"/>
      <c r="AB871" s="212"/>
      <c r="AC871" s="212"/>
      <c r="AD871" s="212"/>
      <c r="AE871" s="212"/>
      <c r="AF871" s="212"/>
      <c r="AG871" s="212" t="s">
        <v>211</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52"/>
      <c r="D872" s="244"/>
      <c r="E872" s="244"/>
      <c r="F872" s="244"/>
      <c r="G872" s="244"/>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215</v>
      </c>
      <c r="AH872" s="212"/>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19">
        <v>190</v>
      </c>
      <c r="B873" s="220" t="s">
        <v>1001</v>
      </c>
      <c r="C873" s="253" t="s">
        <v>1002</v>
      </c>
      <c r="D873" s="221" t="s">
        <v>0</v>
      </c>
      <c r="E873" s="243"/>
      <c r="F873" s="224"/>
      <c r="G873" s="223">
        <f>ROUND(E873*F873,2)</f>
        <v>0</v>
      </c>
      <c r="H873" s="224"/>
      <c r="I873" s="223">
        <f>ROUND(E873*H873,2)</f>
        <v>0</v>
      </c>
      <c r="J873" s="224"/>
      <c r="K873" s="223">
        <f>ROUND(E873*J873,2)</f>
        <v>0</v>
      </c>
      <c r="L873" s="223">
        <v>21</v>
      </c>
      <c r="M873" s="223">
        <f>G873*(1+L873/100)</f>
        <v>0</v>
      </c>
      <c r="N873" s="222">
        <v>0</v>
      </c>
      <c r="O873" s="222">
        <f>ROUND(E873*N873,2)</f>
        <v>0</v>
      </c>
      <c r="P873" s="222">
        <v>0</v>
      </c>
      <c r="Q873" s="222">
        <f>ROUND(E873*P873,2)</f>
        <v>0</v>
      </c>
      <c r="R873" s="223" t="s">
        <v>963</v>
      </c>
      <c r="S873" s="223" t="s">
        <v>204</v>
      </c>
      <c r="T873" s="223" t="s">
        <v>204</v>
      </c>
      <c r="U873" s="223">
        <v>0</v>
      </c>
      <c r="V873" s="223">
        <f>ROUND(E873*U873,2)</f>
        <v>0</v>
      </c>
      <c r="W873" s="223"/>
      <c r="X873" s="223" t="s">
        <v>837</v>
      </c>
      <c r="Y873" s="223" t="s">
        <v>206</v>
      </c>
      <c r="Z873" s="212"/>
      <c r="AA873" s="212"/>
      <c r="AB873" s="212"/>
      <c r="AC873" s="212"/>
      <c r="AD873" s="212"/>
      <c r="AE873" s="212"/>
      <c r="AF873" s="212"/>
      <c r="AG873" s="212" t="s">
        <v>838</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2" x14ac:dyDescent="0.2">
      <c r="A874" s="219"/>
      <c r="B874" s="220"/>
      <c r="C874" s="254" t="s">
        <v>1003</v>
      </c>
      <c r="D874" s="246"/>
      <c r="E874" s="246"/>
      <c r="F874" s="246"/>
      <c r="G874" s="246"/>
      <c r="H874" s="223"/>
      <c r="I874" s="223"/>
      <c r="J874" s="223"/>
      <c r="K874" s="223"/>
      <c r="L874" s="223"/>
      <c r="M874" s="223"/>
      <c r="N874" s="222"/>
      <c r="O874" s="222"/>
      <c r="P874" s="222"/>
      <c r="Q874" s="222"/>
      <c r="R874" s="223"/>
      <c r="S874" s="223"/>
      <c r="T874" s="223"/>
      <c r="U874" s="223"/>
      <c r="V874" s="223"/>
      <c r="W874" s="223"/>
      <c r="X874" s="223"/>
      <c r="Y874" s="223"/>
      <c r="Z874" s="212"/>
      <c r="AA874" s="212"/>
      <c r="AB874" s="212"/>
      <c r="AC874" s="212"/>
      <c r="AD874" s="212"/>
      <c r="AE874" s="212"/>
      <c r="AF874" s="212"/>
      <c r="AG874" s="212" t="s">
        <v>209</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
      <c r="A875" s="219"/>
      <c r="B875" s="220"/>
      <c r="C875" s="252"/>
      <c r="D875" s="244"/>
      <c r="E875" s="244"/>
      <c r="F875" s="244"/>
      <c r="G875" s="244"/>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215</v>
      </c>
      <c r="AH875" s="212"/>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x14ac:dyDescent="0.2">
      <c r="A876" s="228" t="s">
        <v>198</v>
      </c>
      <c r="B876" s="229" t="s">
        <v>120</v>
      </c>
      <c r="C876" s="248" t="s">
        <v>121</v>
      </c>
      <c r="D876" s="230"/>
      <c r="E876" s="231"/>
      <c r="F876" s="232"/>
      <c r="G876" s="232">
        <f>SUMIF(AG877:AG949,"&lt;&gt;NOR",G877:G949)</f>
        <v>0</v>
      </c>
      <c r="H876" s="232"/>
      <c r="I876" s="232">
        <f>SUM(I877:I949)</f>
        <v>0</v>
      </c>
      <c r="J876" s="232"/>
      <c r="K876" s="232">
        <f>SUM(K877:K949)</f>
        <v>0</v>
      </c>
      <c r="L876" s="232"/>
      <c r="M876" s="232">
        <f>SUM(M877:M949)</f>
        <v>0</v>
      </c>
      <c r="N876" s="231"/>
      <c r="O876" s="231">
        <f>SUM(O877:O949)</f>
        <v>0.66</v>
      </c>
      <c r="P876" s="231"/>
      <c r="Q876" s="231">
        <f>SUM(Q877:Q949)</f>
        <v>0</v>
      </c>
      <c r="R876" s="232"/>
      <c r="S876" s="232"/>
      <c r="T876" s="233"/>
      <c r="U876" s="227"/>
      <c r="V876" s="227">
        <f>SUM(V877:V949)</f>
        <v>147.82000000000002</v>
      </c>
      <c r="W876" s="227"/>
      <c r="X876" s="227"/>
      <c r="Y876" s="227"/>
      <c r="AG876" t="s">
        <v>199</v>
      </c>
    </row>
    <row r="877" spans="1:60" outlineLevel="1" x14ac:dyDescent="0.2">
      <c r="A877" s="235">
        <v>191</v>
      </c>
      <c r="B877" s="236" t="s">
        <v>1004</v>
      </c>
      <c r="C877" s="249" t="s">
        <v>1005</v>
      </c>
      <c r="D877" s="237" t="s">
        <v>332</v>
      </c>
      <c r="E877" s="238">
        <v>1</v>
      </c>
      <c r="F877" s="239"/>
      <c r="G877" s="240">
        <f>ROUND(E877*F877,2)</f>
        <v>0</v>
      </c>
      <c r="H877" s="239"/>
      <c r="I877" s="240">
        <f>ROUND(E877*H877,2)</f>
        <v>0</v>
      </c>
      <c r="J877" s="239"/>
      <c r="K877" s="240">
        <f>ROUND(E877*J877,2)</f>
        <v>0</v>
      </c>
      <c r="L877" s="240">
        <v>21</v>
      </c>
      <c r="M877" s="240">
        <f>G877*(1+L877/100)</f>
        <v>0</v>
      </c>
      <c r="N877" s="238">
        <v>6.0200000000000002E-3</v>
      </c>
      <c r="O877" s="238">
        <f>ROUND(E877*N877,2)</f>
        <v>0.01</v>
      </c>
      <c r="P877" s="238">
        <v>0</v>
      </c>
      <c r="Q877" s="238">
        <f>ROUND(E877*P877,2)</f>
        <v>0</v>
      </c>
      <c r="R877" s="240" t="s">
        <v>963</v>
      </c>
      <c r="S877" s="240" t="s">
        <v>204</v>
      </c>
      <c r="T877" s="241" t="s">
        <v>204</v>
      </c>
      <c r="U877" s="223">
        <v>0.69899999999999995</v>
      </c>
      <c r="V877" s="223">
        <f>ROUND(E877*U877,2)</f>
        <v>0.7</v>
      </c>
      <c r="W877" s="223"/>
      <c r="X877" s="223" t="s">
        <v>205</v>
      </c>
      <c r="Y877" s="223" t="s">
        <v>206</v>
      </c>
      <c r="Z877" s="212"/>
      <c r="AA877" s="212"/>
      <c r="AB877" s="212"/>
      <c r="AC877" s="212"/>
      <c r="AD877" s="212"/>
      <c r="AE877" s="212"/>
      <c r="AF877" s="212"/>
      <c r="AG877" s="212" t="s">
        <v>207</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2" x14ac:dyDescent="0.2">
      <c r="A878" s="219"/>
      <c r="B878" s="220"/>
      <c r="C878" s="251" t="s">
        <v>78</v>
      </c>
      <c r="D878" s="225"/>
      <c r="E878" s="226">
        <v>1</v>
      </c>
      <c r="F878" s="223"/>
      <c r="G878" s="223"/>
      <c r="H878" s="223"/>
      <c r="I878" s="223"/>
      <c r="J878" s="223"/>
      <c r="K878" s="223"/>
      <c r="L878" s="223"/>
      <c r="M878" s="223"/>
      <c r="N878" s="222"/>
      <c r="O878" s="222"/>
      <c r="P878" s="222"/>
      <c r="Q878" s="222"/>
      <c r="R878" s="223"/>
      <c r="S878" s="223"/>
      <c r="T878" s="223"/>
      <c r="U878" s="223"/>
      <c r="V878" s="223"/>
      <c r="W878" s="223"/>
      <c r="X878" s="223"/>
      <c r="Y878" s="223"/>
      <c r="Z878" s="212"/>
      <c r="AA878" s="212"/>
      <c r="AB878" s="212"/>
      <c r="AC878" s="212"/>
      <c r="AD878" s="212"/>
      <c r="AE878" s="212"/>
      <c r="AF878" s="212"/>
      <c r="AG878" s="212" t="s">
        <v>211</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52"/>
      <c r="D879" s="244"/>
      <c r="E879" s="244"/>
      <c r="F879" s="244"/>
      <c r="G879" s="244"/>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215</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ht="22.5" outlineLevel="1" x14ac:dyDescent="0.2">
      <c r="A880" s="235">
        <v>192</v>
      </c>
      <c r="B880" s="236" t="s">
        <v>1006</v>
      </c>
      <c r="C880" s="249" t="s">
        <v>1007</v>
      </c>
      <c r="D880" s="237" t="s">
        <v>384</v>
      </c>
      <c r="E880" s="238">
        <v>22.5</v>
      </c>
      <c r="F880" s="239"/>
      <c r="G880" s="240">
        <f>ROUND(E880*F880,2)</f>
        <v>0</v>
      </c>
      <c r="H880" s="239"/>
      <c r="I880" s="240">
        <f>ROUND(E880*H880,2)</f>
        <v>0</v>
      </c>
      <c r="J880" s="239"/>
      <c r="K880" s="240">
        <f>ROUND(E880*J880,2)</f>
        <v>0</v>
      </c>
      <c r="L880" s="240">
        <v>21</v>
      </c>
      <c r="M880" s="240">
        <f>G880*(1+L880/100)</f>
        <v>0</v>
      </c>
      <c r="N880" s="238">
        <v>3.9899999999999996E-3</v>
      </c>
      <c r="O880" s="238">
        <f>ROUND(E880*N880,2)</f>
        <v>0.09</v>
      </c>
      <c r="P880" s="238">
        <v>0</v>
      </c>
      <c r="Q880" s="238">
        <f>ROUND(E880*P880,2)</f>
        <v>0</v>
      </c>
      <c r="R880" s="240" t="s">
        <v>963</v>
      </c>
      <c r="S880" s="240" t="s">
        <v>204</v>
      </c>
      <c r="T880" s="241" t="s">
        <v>204</v>
      </c>
      <c r="U880" s="223">
        <v>0.54290000000000005</v>
      </c>
      <c r="V880" s="223">
        <f>ROUND(E880*U880,2)</f>
        <v>12.22</v>
      </c>
      <c r="W880" s="223"/>
      <c r="X880" s="223" t="s">
        <v>205</v>
      </c>
      <c r="Y880" s="223" t="s">
        <v>206</v>
      </c>
      <c r="Z880" s="212"/>
      <c r="AA880" s="212"/>
      <c r="AB880" s="212"/>
      <c r="AC880" s="212"/>
      <c r="AD880" s="212"/>
      <c r="AE880" s="212"/>
      <c r="AF880" s="212"/>
      <c r="AG880" s="212" t="s">
        <v>207</v>
      </c>
      <c r="AH880" s="212"/>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2" x14ac:dyDescent="0.2">
      <c r="A881" s="219"/>
      <c r="B881" s="220"/>
      <c r="C881" s="250" t="s">
        <v>1008</v>
      </c>
      <c r="D881" s="242"/>
      <c r="E881" s="242"/>
      <c r="F881" s="242"/>
      <c r="G881" s="242"/>
      <c r="H881" s="223"/>
      <c r="I881" s="223"/>
      <c r="J881" s="223"/>
      <c r="K881" s="223"/>
      <c r="L881" s="223"/>
      <c r="M881" s="223"/>
      <c r="N881" s="222"/>
      <c r="O881" s="222"/>
      <c r="P881" s="222"/>
      <c r="Q881" s="222"/>
      <c r="R881" s="223"/>
      <c r="S881" s="223"/>
      <c r="T881" s="223"/>
      <c r="U881" s="223"/>
      <c r="V881" s="223"/>
      <c r="W881" s="223"/>
      <c r="X881" s="223"/>
      <c r="Y881" s="223"/>
      <c r="Z881" s="212"/>
      <c r="AA881" s="212"/>
      <c r="AB881" s="212"/>
      <c r="AC881" s="212"/>
      <c r="AD881" s="212"/>
      <c r="AE881" s="212"/>
      <c r="AF881" s="212"/>
      <c r="AG881" s="212" t="s">
        <v>209</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2" x14ac:dyDescent="0.2">
      <c r="A882" s="219"/>
      <c r="B882" s="220"/>
      <c r="C882" s="251" t="s">
        <v>1009</v>
      </c>
      <c r="D882" s="225"/>
      <c r="E882" s="226">
        <v>22.5</v>
      </c>
      <c r="F882" s="223"/>
      <c r="G882" s="223"/>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211</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2" x14ac:dyDescent="0.2">
      <c r="A883" s="219"/>
      <c r="B883" s="220"/>
      <c r="C883" s="252"/>
      <c r="D883" s="244"/>
      <c r="E883" s="244"/>
      <c r="F883" s="244"/>
      <c r="G883" s="244"/>
      <c r="H883" s="223"/>
      <c r="I883" s="223"/>
      <c r="J883" s="223"/>
      <c r="K883" s="223"/>
      <c r="L883" s="223"/>
      <c r="M883" s="223"/>
      <c r="N883" s="222"/>
      <c r="O883" s="222"/>
      <c r="P883" s="222"/>
      <c r="Q883" s="222"/>
      <c r="R883" s="223"/>
      <c r="S883" s="223"/>
      <c r="T883" s="223"/>
      <c r="U883" s="223"/>
      <c r="V883" s="223"/>
      <c r="W883" s="223"/>
      <c r="X883" s="223"/>
      <c r="Y883" s="223"/>
      <c r="Z883" s="212"/>
      <c r="AA883" s="212"/>
      <c r="AB883" s="212"/>
      <c r="AC883" s="212"/>
      <c r="AD883" s="212"/>
      <c r="AE883" s="212"/>
      <c r="AF883" s="212"/>
      <c r="AG883" s="212" t="s">
        <v>215</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ht="22.5" outlineLevel="1" x14ac:dyDescent="0.2">
      <c r="A884" s="235">
        <v>193</v>
      </c>
      <c r="B884" s="236" t="s">
        <v>1010</v>
      </c>
      <c r="C884" s="249" t="s">
        <v>1011</v>
      </c>
      <c r="D884" s="237" t="s">
        <v>384</v>
      </c>
      <c r="E884" s="238">
        <v>61.7</v>
      </c>
      <c r="F884" s="239"/>
      <c r="G884" s="240">
        <f>ROUND(E884*F884,2)</f>
        <v>0</v>
      </c>
      <c r="H884" s="239"/>
      <c r="I884" s="240">
        <f>ROUND(E884*H884,2)</f>
        <v>0</v>
      </c>
      <c r="J884" s="239"/>
      <c r="K884" s="240">
        <f>ROUND(E884*J884,2)</f>
        <v>0</v>
      </c>
      <c r="L884" s="240">
        <v>21</v>
      </c>
      <c r="M884" s="240">
        <f>G884*(1+L884/100)</f>
        <v>0</v>
      </c>
      <c r="N884" s="238">
        <v>5.1799999999999997E-3</v>
      </c>
      <c r="O884" s="238">
        <f>ROUND(E884*N884,2)</f>
        <v>0.32</v>
      </c>
      <c r="P884" s="238">
        <v>0</v>
      </c>
      <c r="Q884" s="238">
        <f>ROUND(E884*P884,2)</f>
        <v>0</v>
      </c>
      <c r="R884" s="240" t="s">
        <v>963</v>
      </c>
      <c r="S884" s="240" t="s">
        <v>204</v>
      </c>
      <c r="T884" s="241" t="s">
        <v>204</v>
      </c>
      <c r="U884" s="223">
        <v>0.63429999999999997</v>
      </c>
      <c r="V884" s="223">
        <f>ROUND(E884*U884,2)</f>
        <v>39.14</v>
      </c>
      <c r="W884" s="223"/>
      <c r="X884" s="223" t="s">
        <v>205</v>
      </c>
      <c r="Y884" s="223" t="s">
        <v>206</v>
      </c>
      <c r="Z884" s="212"/>
      <c r="AA884" s="212"/>
      <c r="AB884" s="212"/>
      <c r="AC884" s="212"/>
      <c r="AD884" s="212"/>
      <c r="AE884" s="212"/>
      <c r="AF884" s="212"/>
      <c r="AG884" s="212" t="s">
        <v>207</v>
      </c>
      <c r="AH884" s="212"/>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2" x14ac:dyDescent="0.2">
      <c r="A885" s="219"/>
      <c r="B885" s="220"/>
      <c r="C885" s="250" t="s">
        <v>1008</v>
      </c>
      <c r="D885" s="242"/>
      <c r="E885" s="242"/>
      <c r="F885" s="242"/>
      <c r="G885" s="242"/>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209</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2" x14ac:dyDescent="0.2">
      <c r="A886" s="219"/>
      <c r="B886" s="220"/>
      <c r="C886" s="251" t="s">
        <v>1012</v>
      </c>
      <c r="D886" s="225"/>
      <c r="E886" s="226">
        <v>58.2</v>
      </c>
      <c r="F886" s="223"/>
      <c r="G886" s="223"/>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211</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51" t="s">
        <v>1013</v>
      </c>
      <c r="D887" s="225"/>
      <c r="E887" s="226">
        <v>3.5</v>
      </c>
      <c r="F887" s="223"/>
      <c r="G887" s="223"/>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211</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2" x14ac:dyDescent="0.2">
      <c r="A888" s="219"/>
      <c r="B888" s="220"/>
      <c r="C888" s="252"/>
      <c r="D888" s="244"/>
      <c r="E888" s="244"/>
      <c r="F888" s="244"/>
      <c r="G888" s="244"/>
      <c r="H888" s="223"/>
      <c r="I888" s="223"/>
      <c r="J888" s="223"/>
      <c r="K888" s="223"/>
      <c r="L888" s="223"/>
      <c r="M888" s="223"/>
      <c r="N888" s="222"/>
      <c r="O888" s="222"/>
      <c r="P888" s="222"/>
      <c r="Q888" s="222"/>
      <c r="R888" s="223"/>
      <c r="S888" s="223"/>
      <c r="T888" s="223"/>
      <c r="U888" s="223"/>
      <c r="V888" s="223"/>
      <c r="W888" s="223"/>
      <c r="X888" s="223"/>
      <c r="Y888" s="223"/>
      <c r="Z888" s="212"/>
      <c r="AA888" s="212"/>
      <c r="AB888" s="212"/>
      <c r="AC888" s="212"/>
      <c r="AD888" s="212"/>
      <c r="AE888" s="212"/>
      <c r="AF888" s="212"/>
      <c r="AG888" s="212" t="s">
        <v>215</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ht="22.5" outlineLevel="1" x14ac:dyDescent="0.2">
      <c r="A889" s="235">
        <v>194</v>
      </c>
      <c r="B889" s="236" t="s">
        <v>1014</v>
      </c>
      <c r="C889" s="249" t="s">
        <v>1015</v>
      </c>
      <c r="D889" s="237" t="s">
        <v>384</v>
      </c>
      <c r="E889" s="238">
        <v>37.5</v>
      </c>
      <c r="F889" s="239"/>
      <c r="G889" s="240">
        <f>ROUND(E889*F889,2)</f>
        <v>0</v>
      </c>
      <c r="H889" s="239"/>
      <c r="I889" s="240">
        <f>ROUND(E889*H889,2)</f>
        <v>0</v>
      </c>
      <c r="J889" s="239"/>
      <c r="K889" s="240">
        <f>ROUND(E889*J889,2)</f>
        <v>0</v>
      </c>
      <c r="L889" s="240">
        <v>21</v>
      </c>
      <c r="M889" s="240">
        <f>G889*(1+L889/100)</f>
        <v>0</v>
      </c>
      <c r="N889" s="238">
        <v>5.3499999999999997E-3</v>
      </c>
      <c r="O889" s="238">
        <f>ROUND(E889*N889,2)</f>
        <v>0.2</v>
      </c>
      <c r="P889" s="238">
        <v>0</v>
      </c>
      <c r="Q889" s="238">
        <f>ROUND(E889*P889,2)</f>
        <v>0</v>
      </c>
      <c r="R889" s="240" t="s">
        <v>963</v>
      </c>
      <c r="S889" s="240" t="s">
        <v>204</v>
      </c>
      <c r="T889" s="241" t="s">
        <v>204</v>
      </c>
      <c r="U889" s="223">
        <v>0.68279999999999996</v>
      </c>
      <c r="V889" s="223">
        <f>ROUND(E889*U889,2)</f>
        <v>25.61</v>
      </c>
      <c r="W889" s="223"/>
      <c r="X889" s="223" t="s">
        <v>205</v>
      </c>
      <c r="Y889" s="223" t="s">
        <v>206</v>
      </c>
      <c r="Z889" s="212"/>
      <c r="AA889" s="212"/>
      <c r="AB889" s="212"/>
      <c r="AC889" s="212"/>
      <c r="AD889" s="212"/>
      <c r="AE889" s="212"/>
      <c r="AF889" s="212"/>
      <c r="AG889" s="212" t="s">
        <v>207</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2" x14ac:dyDescent="0.2">
      <c r="A890" s="219"/>
      <c r="B890" s="220"/>
      <c r="C890" s="250" t="s">
        <v>1008</v>
      </c>
      <c r="D890" s="242"/>
      <c r="E890" s="242"/>
      <c r="F890" s="242"/>
      <c r="G890" s="242"/>
      <c r="H890" s="223"/>
      <c r="I890" s="223"/>
      <c r="J890" s="223"/>
      <c r="K890" s="223"/>
      <c r="L890" s="223"/>
      <c r="M890" s="223"/>
      <c r="N890" s="222"/>
      <c r="O890" s="222"/>
      <c r="P890" s="222"/>
      <c r="Q890" s="222"/>
      <c r="R890" s="223"/>
      <c r="S890" s="223"/>
      <c r="T890" s="223"/>
      <c r="U890" s="223"/>
      <c r="V890" s="223"/>
      <c r="W890" s="223"/>
      <c r="X890" s="223"/>
      <c r="Y890" s="223"/>
      <c r="Z890" s="212"/>
      <c r="AA890" s="212"/>
      <c r="AB890" s="212"/>
      <c r="AC890" s="212"/>
      <c r="AD890" s="212"/>
      <c r="AE890" s="212"/>
      <c r="AF890" s="212"/>
      <c r="AG890" s="212" t="s">
        <v>209</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2" x14ac:dyDescent="0.2">
      <c r="A891" s="219"/>
      <c r="B891" s="220"/>
      <c r="C891" s="251" t="s">
        <v>1016</v>
      </c>
      <c r="D891" s="225"/>
      <c r="E891" s="226">
        <v>37.5</v>
      </c>
      <c r="F891" s="223"/>
      <c r="G891" s="223"/>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211</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2" x14ac:dyDescent="0.2">
      <c r="A892" s="219"/>
      <c r="B892" s="220"/>
      <c r="C892" s="252"/>
      <c r="D892" s="244"/>
      <c r="E892" s="244"/>
      <c r="F892" s="244"/>
      <c r="G892" s="244"/>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215</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ht="22.5" outlineLevel="1" x14ac:dyDescent="0.2">
      <c r="A893" s="235">
        <v>195</v>
      </c>
      <c r="B893" s="236" t="s">
        <v>1017</v>
      </c>
      <c r="C893" s="249" t="s">
        <v>1018</v>
      </c>
      <c r="D893" s="237" t="s">
        <v>332</v>
      </c>
      <c r="E893" s="238">
        <v>10</v>
      </c>
      <c r="F893" s="239"/>
      <c r="G893" s="240">
        <f>ROUND(E893*F893,2)</f>
        <v>0</v>
      </c>
      <c r="H893" s="239"/>
      <c r="I893" s="240">
        <f>ROUND(E893*H893,2)</f>
        <v>0</v>
      </c>
      <c r="J893" s="239"/>
      <c r="K893" s="240">
        <f>ROUND(E893*J893,2)</f>
        <v>0</v>
      </c>
      <c r="L893" s="240">
        <v>21</v>
      </c>
      <c r="M893" s="240">
        <f>G893*(1+L893/100)</f>
        <v>0</v>
      </c>
      <c r="N893" s="238">
        <v>2.7999999999999998E-4</v>
      </c>
      <c r="O893" s="238">
        <f>ROUND(E893*N893,2)</f>
        <v>0</v>
      </c>
      <c r="P893" s="238">
        <v>0</v>
      </c>
      <c r="Q893" s="238">
        <f>ROUND(E893*P893,2)</f>
        <v>0</v>
      </c>
      <c r="R893" s="240" t="s">
        <v>963</v>
      </c>
      <c r="S893" s="240" t="s">
        <v>204</v>
      </c>
      <c r="T893" s="241" t="s">
        <v>204</v>
      </c>
      <c r="U893" s="223">
        <v>0.3266</v>
      </c>
      <c r="V893" s="223">
        <f>ROUND(E893*U893,2)</f>
        <v>3.27</v>
      </c>
      <c r="W893" s="223"/>
      <c r="X893" s="223" t="s">
        <v>205</v>
      </c>
      <c r="Y893" s="223" t="s">
        <v>206</v>
      </c>
      <c r="Z893" s="212"/>
      <c r="AA893" s="212"/>
      <c r="AB893" s="212"/>
      <c r="AC893" s="212"/>
      <c r="AD893" s="212"/>
      <c r="AE893" s="212"/>
      <c r="AF893" s="212"/>
      <c r="AG893" s="212" t="s">
        <v>207</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2" x14ac:dyDescent="0.2">
      <c r="A894" s="219"/>
      <c r="B894" s="220"/>
      <c r="C894" s="250" t="s">
        <v>1008</v>
      </c>
      <c r="D894" s="242"/>
      <c r="E894" s="242"/>
      <c r="F894" s="242"/>
      <c r="G894" s="242"/>
      <c r="H894" s="223"/>
      <c r="I894" s="223"/>
      <c r="J894" s="223"/>
      <c r="K894" s="223"/>
      <c r="L894" s="223"/>
      <c r="M894" s="223"/>
      <c r="N894" s="222"/>
      <c r="O894" s="222"/>
      <c r="P894" s="222"/>
      <c r="Q894" s="222"/>
      <c r="R894" s="223"/>
      <c r="S894" s="223"/>
      <c r="T894" s="223"/>
      <c r="U894" s="223"/>
      <c r="V894" s="223"/>
      <c r="W894" s="223"/>
      <c r="X894" s="223"/>
      <c r="Y894" s="223"/>
      <c r="Z894" s="212"/>
      <c r="AA894" s="212"/>
      <c r="AB894" s="212"/>
      <c r="AC894" s="212"/>
      <c r="AD894" s="212"/>
      <c r="AE894" s="212"/>
      <c r="AF894" s="212"/>
      <c r="AG894" s="212" t="s">
        <v>209</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51" t="s">
        <v>1019</v>
      </c>
      <c r="D895" s="225"/>
      <c r="E895" s="226">
        <v>10</v>
      </c>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211</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2" x14ac:dyDescent="0.2">
      <c r="A896" s="219"/>
      <c r="B896" s="220"/>
      <c r="C896" s="252"/>
      <c r="D896" s="244"/>
      <c r="E896" s="244"/>
      <c r="F896" s="244"/>
      <c r="G896" s="244"/>
      <c r="H896" s="223"/>
      <c r="I896" s="223"/>
      <c r="J896" s="223"/>
      <c r="K896" s="223"/>
      <c r="L896" s="223"/>
      <c r="M896" s="223"/>
      <c r="N896" s="222"/>
      <c r="O896" s="222"/>
      <c r="P896" s="222"/>
      <c r="Q896" s="222"/>
      <c r="R896" s="223"/>
      <c r="S896" s="223"/>
      <c r="T896" s="223"/>
      <c r="U896" s="223"/>
      <c r="V896" s="223"/>
      <c r="W896" s="223"/>
      <c r="X896" s="223"/>
      <c r="Y896" s="223"/>
      <c r="Z896" s="212"/>
      <c r="AA896" s="212"/>
      <c r="AB896" s="212"/>
      <c r="AC896" s="212"/>
      <c r="AD896" s="212"/>
      <c r="AE896" s="212"/>
      <c r="AF896" s="212"/>
      <c r="AG896" s="212" t="s">
        <v>215</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ht="22.5" outlineLevel="1" x14ac:dyDescent="0.2">
      <c r="A897" s="235">
        <v>196</v>
      </c>
      <c r="B897" s="236" t="s">
        <v>1020</v>
      </c>
      <c r="C897" s="249" t="s">
        <v>1021</v>
      </c>
      <c r="D897" s="237" t="s">
        <v>332</v>
      </c>
      <c r="E897" s="238">
        <v>15</v>
      </c>
      <c r="F897" s="239"/>
      <c r="G897" s="240">
        <f>ROUND(E897*F897,2)</f>
        <v>0</v>
      </c>
      <c r="H897" s="239"/>
      <c r="I897" s="240">
        <f>ROUND(E897*H897,2)</f>
        <v>0</v>
      </c>
      <c r="J897" s="239"/>
      <c r="K897" s="240">
        <f>ROUND(E897*J897,2)</f>
        <v>0</v>
      </c>
      <c r="L897" s="240">
        <v>21</v>
      </c>
      <c r="M897" s="240">
        <f>G897*(1+L897/100)</f>
        <v>0</v>
      </c>
      <c r="N897" s="238">
        <v>3.5E-4</v>
      </c>
      <c r="O897" s="238">
        <f>ROUND(E897*N897,2)</f>
        <v>0.01</v>
      </c>
      <c r="P897" s="238">
        <v>0</v>
      </c>
      <c r="Q897" s="238">
        <f>ROUND(E897*P897,2)</f>
        <v>0</v>
      </c>
      <c r="R897" s="240" t="s">
        <v>963</v>
      </c>
      <c r="S897" s="240" t="s">
        <v>204</v>
      </c>
      <c r="T897" s="241" t="s">
        <v>204</v>
      </c>
      <c r="U897" s="223">
        <v>0.35926000000000002</v>
      </c>
      <c r="V897" s="223">
        <f>ROUND(E897*U897,2)</f>
        <v>5.39</v>
      </c>
      <c r="W897" s="223"/>
      <c r="X897" s="223" t="s">
        <v>205</v>
      </c>
      <c r="Y897" s="223" t="s">
        <v>206</v>
      </c>
      <c r="Z897" s="212"/>
      <c r="AA897" s="212"/>
      <c r="AB897" s="212"/>
      <c r="AC897" s="212"/>
      <c r="AD897" s="212"/>
      <c r="AE897" s="212"/>
      <c r="AF897" s="212"/>
      <c r="AG897" s="212" t="s">
        <v>207</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2" x14ac:dyDescent="0.2">
      <c r="A898" s="219"/>
      <c r="B898" s="220"/>
      <c r="C898" s="250" t="s">
        <v>1008</v>
      </c>
      <c r="D898" s="242"/>
      <c r="E898" s="242"/>
      <c r="F898" s="242"/>
      <c r="G898" s="242"/>
      <c r="H898" s="223"/>
      <c r="I898" s="223"/>
      <c r="J898" s="223"/>
      <c r="K898" s="223"/>
      <c r="L898" s="223"/>
      <c r="M898" s="223"/>
      <c r="N898" s="222"/>
      <c r="O898" s="222"/>
      <c r="P898" s="222"/>
      <c r="Q898" s="222"/>
      <c r="R898" s="223"/>
      <c r="S898" s="223"/>
      <c r="T898" s="223"/>
      <c r="U898" s="223"/>
      <c r="V898" s="223"/>
      <c r="W898" s="223"/>
      <c r="X898" s="223"/>
      <c r="Y898" s="223"/>
      <c r="Z898" s="212"/>
      <c r="AA898" s="212"/>
      <c r="AB898" s="212"/>
      <c r="AC898" s="212"/>
      <c r="AD898" s="212"/>
      <c r="AE898" s="212"/>
      <c r="AF898" s="212"/>
      <c r="AG898" s="212" t="s">
        <v>209</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2" x14ac:dyDescent="0.2">
      <c r="A899" s="219"/>
      <c r="B899" s="220"/>
      <c r="C899" s="251" t="s">
        <v>1022</v>
      </c>
      <c r="D899" s="225"/>
      <c r="E899" s="226">
        <v>15</v>
      </c>
      <c r="F899" s="223"/>
      <c r="G899" s="223"/>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211</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2" x14ac:dyDescent="0.2">
      <c r="A900" s="219"/>
      <c r="B900" s="220"/>
      <c r="C900" s="252"/>
      <c r="D900" s="244"/>
      <c r="E900" s="244"/>
      <c r="F900" s="244"/>
      <c r="G900" s="244"/>
      <c r="H900" s="223"/>
      <c r="I900" s="223"/>
      <c r="J900" s="223"/>
      <c r="K900" s="223"/>
      <c r="L900" s="223"/>
      <c r="M900" s="223"/>
      <c r="N900" s="222"/>
      <c r="O900" s="222"/>
      <c r="P900" s="222"/>
      <c r="Q900" s="222"/>
      <c r="R900" s="223"/>
      <c r="S900" s="223"/>
      <c r="T900" s="223"/>
      <c r="U900" s="223"/>
      <c r="V900" s="223"/>
      <c r="W900" s="223"/>
      <c r="X900" s="223"/>
      <c r="Y900" s="223"/>
      <c r="Z900" s="212"/>
      <c r="AA900" s="212"/>
      <c r="AB900" s="212"/>
      <c r="AC900" s="212"/>
      <c r="AD900" s="212"/>
      <c r="AE900" s="212"/>
      <c r="AF900" s="212"/>
      <c r="AG900" s="212" t="s">
        <v>215</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ht="22.5" outlineLevel="1" x14ac:dyDescent="0.2">
      <c r="A901" s="235">
        <v>197</v>
      </c>
      <c r="B901" s="236" t="s">
        <v>1023</v>
      </c>
      <c r="C901" s="249" t="s">
        <v>1024</v>
      </c>
      <c r="D901" s="237" t="s">
        <v>332</v>
      </c>
      <c r="E901" s="238">
        <v>5</v>
      </c>
      <c r="F901" s="239"/>
      <c r="G901" s="240">
        <f>ROUND(E901*F901,2)</f>
        <v>0</v>
      </c>
      <c r="H901" s="239"/>
      <c r="I901" s="240">
        <f>ROUND(E901*H901,2)</f>
        <v>0</v>
      </c>
      <c r="J901" s="239"/>
      <c r="K901" s="240">
        <f>ROUND(E901*J901,2)</f>
        <v>0</v>
      </c>
      <c r="L901" s="240">
        <v>21</v>
      </c>
      <c r="M901" s="240">
        <f>G901*(1+L901/100)</f>
        <v>0</v>
      </c>
      <c r="N901" s="238">
        <v>4.4999999999999999E-4</v>
      </c>
      <c r="O901" s="238">
        <f>ROUND(E901*N901,2)</f>
        <v>0</v>
      </c>
      <c r="P901" s="238">
        <v>0</v>
      </c>
      <c r="Q901" s="238">
        <f>ROUND(E901*P901,2)</f>
        <v>0</v>
      </c>
      <c r="R901" s="240" t="s">
        <v>963</v>
      </c>
      <c r="S901" s="240" t="s">
        <v>204</v>
      </c>
      <c r="T901" s="241" t="s">
        <v>204</v>
      </c>
      <c r="U901" s="223">
        <v>0.43275000000000002</v>
      </c>
      <c r="V901" s="223">
        <f>ROUND(E901*U901,2)</f>
        <v>2.16</v>
      </c>
      <c r="W901" s="223"/>
      <c r="X901" s="223" t="s">
        <v>205</v>
      </c>
      <c r="Y901" s="223" t="s">
        <v>206</v>
      </c>
      <c r="Z901" s="212"/>
      <c r="AA901" s="212"/>
      <c r="AB901" s="212"/>
      <c r="AC901" s="212"/>
      <c r="AD901" s="212"/>
      <c r="AE901" s="212"/>
      <c r="AF901" s="212"/>
      <c r="AG901" s="212" t="s">
        <v>207</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2" x14ac:dyDescent="0.2">
      <c r="A902" s="219"/>
      <c r="B902" s="220"/>
      <c r="C902" s="250" t="s">
        <v>1008</v>
      </c>
      <c r="D902" s="242"/>
      <c r="E902" s="242"/>
      <c r="F902" s="242"/>
      <c r="G902" s="242"/>
      <c r="H902" s="223"/>
      <c r="I902" s="223"/>
      <c r="J902" s="223"/>
      <c r="K902" s="223"/>
      <c r="L902" s="223"/>
      <c r="M902" s="223"/>
      <c r="N902" s="222"/>
      <c r="O902" s="222"/>
      <c r="P902" s="222"/>
      <c r="Q902" s="222"/>
      <c r="R902" s="223"/>
      <c r="S902" s="223"/>
      <c r="T902" s="223"/>
      <c r="U902" s="223"/>
      <c r="V902" s="223"/>
      <c r="W902" s="223"/>
      <c r="X902" s="223"/>
      <c r="Y902" s="223"/>
      <c r="Z902" s="212"/>
      <c r="AA902" s="212"/>
      <c r="AB902" s="212"/>
      <c r="AC902" s="212"/>
      <c r="AD902" s="212"/>
      <c r="AE902" s="212"/>
      <c r="AF902" s="212"/>
      <c r="AG902" s="212" t="s">
        <v>209</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2" x14ac:dyDescent="0.2">
      <c r="A903" s="219"/>
      <c r="B903" s="220"/>
      <c r="C903" s="252"/>
      <c r="D903" s="244"/>
      <c r="E903" s="244"/>
      <c r="F903" s="244"/>
      <c r="G903" s="244"/>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215</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ht="22.5" outlineLevel="1" x14ac:dyDescent="0.2">
      <c r="A904" s="235">
        <v>198</v>
      </c>
      <c r="B904" s="236" t="s">
        <v>1025</v>
      </c>
      <c r="C904" s="249" t="s">
        <v>1026</v>
      </c>
      <c r="D904" s="237" t="s">
        <v>384</v>
      </c>
      <c r="E904" s="238">
        <v>22.5</v>
      </c>
      <c r="F904" s="239"/>
      <c r="G904" s="240">
        <f>ROUND(E904*F904,2)</f>
        <v>0</v>
      </c>
      <c r="H904" s="239"/>
      <c r="I904" s="240">
        <f>ROUND(E904*H904,2)</f>
        <v>0</v>
      </c>
      <c r="J904" s="239"/>
      <c r="K904" s="240">
        <f>ROUND(E904*J904,2)</f>
        <v>0</v>
      </c>
      <c r="L904" s="240">
        <v>21</v>
      </c>
      <c r="M904" s="240">
        <f>G904*(1+L904/100)</f>
        <v>0</v>
      </c>
      <c r="N904" s="238">
        <v>2.0000000000000002E-5</v>
      </c>
      <c r="O904" s="238">
        <f>ROUND(E904*N904,2)</f>
        <v>0</v>
      </c>
      <c r="P904" s="238">
        <v>0</v>
      </c>
      <c r="Q904" s="238">
        <f>ROUND(E904*P904,2)</f>
        <v>0</v>
      </c>
      <c r="R904" s="240" t="s">
        <v>963</v>
      </c>
      <c r="S904" s="240" t="s">
        <v>204</v>
      </c>
      <c r="T904" s="241" t="s">
        <v>204</v>
      </c>
      <c r="U904" s="223">
        <v>0.129</v>
      </c>
      <c r="V904" s="223">
        <f>ROUND(E904*U904,2)</f>
        <v>2.9</v>
      </c>
      <c r="W904" s="223"/>
      <c r="X904" s="223" t="s">
        <v>205</v>
      </c>
      <c r="Y904" s="223" t="s">
        <v>206</v>
      </c>
      <c r="Z904" s="212"/>
      <c r="AA904" s="212"/>
      <c r="AB904" s="212"/>
      <c r="AC904" s="212"/>
      <c r="AD904" s="212"/>
      <c r="AE904" s="212"/>
      <c r="AF904" s="212"/>
      <c r="AG904" s="212" t="s">
        <v>207</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2" x14ac:dyDescent="0.2">
      <c r="A905" s="219"/>
      <c r="B905" s="220"/>
      <c r="C905" s="251" t="s">
        <v>1027</v>
      </c>
      <c r="D905" s="225"/>
      <c r="E905" s="226">
        <v>22.5</v>
      </c>
      <c r="F905" s="223"/>
      <c r="G905" s="223"/>
      <c r="H905" s="223"/>
      <c r="I905" s="223"/>
      <c r="J905" s="223"/>
      <c r="K905" s="223"/>
      <c r="L905" s="223"/>
      <c r="M905" s="223"/>
      <c r="N905" s="222"/>
      <c r="O905" s="222"/>
      <c r="P905" s="222"/>
      <c r="Q905" s="222"/>
      <c r="R905" s="223"/>
      <c r="S905" s="223"/>
      <c r="T905" s="223"/>
      <c r="U905" s="223"/>
      <c r="V905" s="223"/>
      <c r="W905" s="223"/>
      <c r="X905" s="223"/>
      <c r="Y905" s="223"/>
      <c r="Z905" s="212"/>
      <c r="AA905" s="212"/>
      <c r="AB905" s="212"/>
      <c r="AC905" s="212"/>
      <c r="AD905" s="212"/>
      <c r="AE905" s="212"/>
      <c r="AF905" s="212"/>
      <c r="AG905" s="212" t="s">
        <v>211</v>
      </c>
      <c r="AH905" s="212">
        <v>5</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2" x14ac:dyDescent="0.2">
      <c r="A906" s="219"/>
      <c r="B906" s="220"/>
      <c r="C906" s="252"/>
      <c r="D906" s="244"/>
      <c r="E906" s="244"/>
      <c r="F906" s="244"/>
      <c r="G906" s="244"/>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215</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ht="22.5" outlineLevel="1" x14ac:dyDescent="0.2">
      <c r="A907" s="235">
        <v>199</v>
      </c>
      <c r="B907" s="236" t="s">
        <v>1028</v>
      </c>
      <c r="C907" s="249" t="s">
        <v>1029</v>
      </c>
      <c r="D907" s="237" t="s">
        <v>384</v>
      </c>
      <c r="E907" s="238">
        <v>61.7</v>
      </c>
      <c r="F907" s="239"/>
      <c r="G907" s="240">
        <f>ROUND(E907*F907,2)</f>
        <v>0</v>
      </c>
      <c r="H907" s="239"/>
      <c r="I907" s="240">
        <f>ROUND(E907*H907,2)</f>
        <v>0</v>
      </c>
      <c r="J907" s="239"/>
      <c r="K907" s="240">
        <f>ROUND(E907*J907,2)</f>
        <v>0</v>
      </c>
      <c r="L907" s="240">
        <v>21</v>
      </c>
      <c r="M907" s="240">
        <f>G907*(1+L907/100)</f>
        <v>0</v>
      </c>
      <c r="N907" s="238">
        <v>6.0000000000000002E-5</v>
      </c>
      <c r="O907" s="238">
        <f>ROUND(E907*N907,2)</f>
        <v>0</v>
      </c>
      <c r="P907" s="238">
        <v>0</v>
      </c>
      <c r="Q907" s="238">
        <f>ROUND(E907*P907,2)</f>
        <v>0</v>
      </c>
      <c r="R907" s="240" t="s">
        <v>963</v>
      </c>
      <c r="S907" s="240" t="s">
        <v>204</v>
      </c>
      <c r="T907" s="241" t="s">
        <v>204</v>
      </c>
      <c r="U907" s="223">
        <v>0.129</v>
      </c>
      <c r="V907" s="223">
        <f>ROUND(E907*U907,2)</f>
        <v>7.96</v>
      </c>
      <c r="W907" s="223"/>
      <c r="X907" s="223" t="s">
        <v>205</v>
      </c>
      <c r="Y907" s="223" t="s">
        <v>206</v>
      </c>
      <c r="Z907" s="212"/>
      <c r="AA907" s="212"/>
      <c r="AB907" s="212"/>
      <c r="AC907" s="212"/>
      <c r="AD907" s="212"/>
      <c r="AE907" s="212"/>
      <c r="AF907" s="212"/>
      <c r="AG907" s="212" t="s">
        <v>207</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51" t="s">
        <v>1030</v>
      </c>
      <c r="D908" s="225"/>
      <c r="E908" s="226">
        <v>61.7</v>
      </c>
      <c r="F908" s="223"/>
      <c r="G908" s="223"/>
      <c r="H908" s="223"/>
      <c r="I908" s="223"/>
      <c r="J908" s="223"/>
      <c r="K908" s="223"/>
      <c r="L908" s="223"/>
      <c r="M908" s="223"/>
      <c r="N908" s="222"/>
      <c r="O908" s="222"/>
      <c r="P908" s="222"/>
      <c r="Q908" s="222"/>
      <c r="R908" s="223"/>
      <c r="S908" s="223"/>
      <c r="T908" s="223"/>
      <c r="U908" s="223"/>
      <c r="V908" s="223"/>
      <c r="W908" s="223"/>
      <c r="X908" s="223"/>
      <c r="Y908" s="223"/>
      <c r="Z908" s="212"/>
      <c r="AA908" s="212"/>
      <c r="AB908" s="212"/>
      <c r="AC908" s="212"/>
      <c r="AD908" s="212"/>
      <c r="AE908" s="212"/>
      <c r="AF908" s="212"/>
      <c r="AG908" s="212" t="s">
        <v>211</v>
      </c>
      <c r="AH908" s="212">
        <v>5</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2" x14ac:dyDescent="0.2">
      <c r="A909" s="219"/>
      <c r="B909" s="220"/>
      <c r="C909" s="252"/>
      <c r="D909" s="244"/>
      <c r="E909" s="244"/>
      <c r="F909" s="244"/>
      <c r="G909" s="244"/>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215</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ht="22.5" outlineLevel="1" x14ac:dyDescent="0.2">
      <c r="A910" s="235">
        <v>200</v>
      </c>
      <c r="B910" s="236" t="s">
        <v>1031</v>
      </c>
      <c r="C910" s="249" t="s">
        <v>1032</v>
      </c>
      <c r="D910" s="237" t="s">
        <v>384</v>
      </c>
      <c r="E910" s="238">
        <v>37.5</v>
      </c>
      <c r="F910" s="239"/>
      <c r="G910" s="240">
        <f>ROUND(E910*F910,2)</f>
        <v>0</v>
      </c>
      <c r="H910" s="239"/>
      <c r="I910" s="240">
        <f>ROUND(E910*H910,2)</f>
        <v>0</v>
      </c>
      <c r="J910" s="239"/>
      <c r="K910" s="240">
        <f>ROUND(E910*J910,2)</f>
        <v>0</v>
      </c>
      <c r="L910" s="240">
        <v>21</v>
      </c>
      <c r="M910" s="240">
        <f>G910*(1+L910/100)</f>
        <v>0</v>
      </c>
      <c r="N910" s="238">
        <v>5.0000000000000002E-5</v>
      </c>
      <c r="O910" s="238">
        <f>ROUND(E910*N910,2)</f>
        <v>0</v>
      </c>
      <c r="P910" s="238">
        <v>0</v>
      </c>
      <c r="Q910" s="238">
        <f>ROUND(E910*P910,2)</f>
        <v>0</v>
      </c>
      <c r="R910" s="240" t="s">
        <v>963</v>
      </c>
      <c r="S910" s="240" t="s">
        <v>204</v>
      </c>
      <c r="T910" s="241" t="s">
        <v>204</v>
      </c>
      <c r="U910" s="223">
        <v>0.14199999999999999</v>
      </c>
      <c r="V910" s="223">
        <f>ROUND(E910*U910,2)</f>
        <v>5.33</v>
      </c>
      <c r="W910" s="223"/>
      <c r="X910" s="223" t="s">
        <v>205</v>
      </c>
      <c r="Y910" s="223" t="s">
        <v>206</v>
      </c>
      <c r="Z910" s="212"/>
      <c r="AA910" s="212"/>
      <c r="AB910" s="212"/>
      <c r="AC910" s="212"/>
      <c r="AD910" s="212"/>
      <c r="AE910" s="212"/>
      <c r="AF910" s="212"/>
      <c r="AG910" s="212" t="s">
        <v>207</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2" x14ac:dyDescent="0.2">
      <c r="A911" s="219"/>
      <c r="B911" s="220"/>
      <c r="C911" s="251" t="s">
        <v>1033</v>
      </c>
      <c r="D911" s="225"/>
      <c r="E911" s="226">
        <v>37.5</v>
      </c>
      <c r="F911" s="223"/>
      <c r="G911" s="223"/>
      <c r="H911" s="223"/>
      <c r="I911" s="223"/>
      <c r="J911" s="223"/>
      <c r="K911" s="223"/>
      <c r="L911" s="223"/>
      <c r="M911" s="223"/>
      <c r="N911" s="222"/>
      <c r="O911" s="222"/>
      <c r="P911" s="222"/>
      <c r="Q911" s="222"/>
      <c r="R911" s="223"/>
      <c r="S911" s="223"/>
      <c r="T911" s="223"/>
      <c r="U911" s="223"/>
      <c r="V911" s="223"/>
      <c r="W911" s="223"/>
      <c r="X911" s="223"/>
      <c r="Y911" s="223"/>
      <c r="Z911" s="212"/>
      <c r="AA911" s="212"/>
      <c r="AB911" s="212"/>
      <c r="AC911" s="212"/>
      <c r="AD911" s="212"/>
      <c r="AE911" s="212"/>
      <c r="AF911" s="212"/>
      <c r="AG911" s="212" t="s">
        <v>211</v>
      </c>
      <c r="AH911" s="212">
        <v>5</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52"/>
      <c r="D912" s="244"/>
      <c r="E912" s="244"/>
      <c r="F912" s="244"/>
      <c r="G912" s="244"/>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215</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35">
        <v>201</v>
      </c>
      <c r="B913" s="236" t="s">
        <v>1034</v>
      </c>
      <c r="C913" s="249" t="s">
        <v>1035</v>
      </c>
      <c r="D913" s="237" t="s">
        <v>332</v>
      </c>
      <c r="E913" s="238">
        <v>36</v>
      </c>
      <c r="F913" s="239"/>
      <c r="G913" s="240">
        <f>ROUND(E913*F913,2)</f>
        <v>0</v>
      </c>
      <c r="H913" s="239"/>
      <c r="I913" s="240">
        <f>ROUND(E913*H913,2)</f>
        <v>0</v>
      </c>
      <c r="J913" s="239"/>
      <c r="K913" s="240">
        <f>ROUND(E913*J913,2)</f>
        <v>0</v>
      </c>
      <c r="L913" s="240">
        <v>21</v>
      </c>
      <c r="M913" s="240">
        <f>G913*(1+L913/100)</f>
        <v>0</v>
      </c>
      <c r="N913" s="238">
        <v>0</v>
      </c>
      <c r="O913" s="238">
        <f>ROUND(E913*N913,2)</f>
        <v>0</v>
      </c>
      <c r="P913" s="238">
        <v>0</v>
      </c>
      <c r="Q913" s="238">
        <f>ROUND(E913*P913,2)</f>
        <v>0</v>
      </c>
      <c r="R913" s="240" t="s">
        <v>963</v>
      </c>
      <c r="S913" s="240" t="s">
        <v>204</v>
      </c>
      <c r="T913" s="241" t="s">
        <v>204</v>
      </c>
      <c r="U913" s="223">
        <v>0.42499999999999999</v>
      </c>
      <c r="V913" s="223">
        <f>ROUND(E913*U913,2)</f>
        <v>15.3</v>
      </c>
      <c r="W913" s="223"/>
      <c r="X913" s="223" t="s">
        <v>205</v>
      </c>
      <c r="Y913" s="223" t="s">
        <v>206</v>
      </c>
      <c r="Z913" s="212"/>
      <c r="AA913" s="212"/>
      <c r="AB913" s="212"/>
      <c r="AC913" s="212"/>
      <c r="AD913" s="212"/>
      <c r="AE913" s="212"/>
      <c r="AF913" s="212"/>
      <c r="AG913" s="212" t="s">
        <v>207</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51" t="s">
        <v>1036</v>
      </c>
      <c r="D914" s="225"/>
      <c r="E914" s="226">
        <v>36</v>
      </c>
      <c r="F914" s="223"/>
      <c r="G914" s="223"/>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211</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2" x14ac:dyDescent="0.2">
      <c r="A915" s="219"/>
      <c r="B915" s="220"/>
      <c r="C915" s="252"/>
      <c r="D915" s="244"/>
      <c r="E915" s="244"/>
      <c r="F915" s="244"/>
      <c r="G915" s="244"/>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215</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1" x14ac:dyDescent="0.2">
      <c r="A916" s="235">
        <v>202</v>
      </c>
      <c r="B916" s="236" t="s">
        <v>1037</v>
      </c>
      <c r="C916" s="249" t="s">
        <v>1038</v>
      </c>
      <c r="D916" s="237" t="s">
        <v>332</v>
      </c>
      <c r="E916" s="238">
        <v>2</v>
      </c>
      <c r="F916" s="239"/>
      <c r="G916" s="240">
        <f>ROUND(E916*F916,2)</f>
        <v>0</v>
      </c>
      <c r="H916" s="239"/>
      <c r="I916" s="240">
        <f>ROUND(E916*H916,2)</f>
        <v>0</v>
      </c>
      <c r="J916" s="239"/>
      <c r="K916" s="240">
        <f>ROUND(E916*J916,2)</f>
        <v>0</v>
      </c>
      <c r="L916" s="240">
        <v>21</v>
      </c>
      <c r="M916" s="240">
        <f>G916*(1+L916/100)</f>
        <v>0</v>
      </c>
      <c r="N916" s="238">
        <v>1.8000000000000001E-4</v>
      </c>
      <c r="O916" s="238">
        <f>ROUND(E916*N916,2)</f>
        <v>0</v>
      </c>
      <c r="P916" s="238">
        <v>0</v>
      </c>
      <c r="Q916" s="238">
        <f>ROUND(E916*P916,2)</f>
        <v>0</v>
      </c>
      <c r="R916" s="240" t="s">
        <v>963</v>
      </c>
      <c r="S916" s="240" t="s">
        <v>204</v>
      </c>
      <c r="T916" s="241" t="s">
        <v>204</v>
      </c>
      <c r="U916" s="223">
        <v>0.18554999999999999</v>
      </c>
      <c r="V916" s="223">
        <f>ROUND(E916*U916,2)</f>
        <v>0.37</v>
      </c>
      <c r="W916" s="223"/>
      <c r="X916" s="223" t="s">
        <v>205</v>
      </c>
      <c r="Y916" s="223" t="s">
        <v>206</v>
      </c>
      <c r="Z916" s="212"/>
      <c r="AA916" s="212"/>
      <c r="AB916" s="212"/>
      <c r="AC916" s="212"/>
      <c r="AD916" s="212"/>
      <c r="AE916" s="212"/>
      <c r="AF916" s="212"/>
      <c r="AG916" s="212" t="s">
        <v>207</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2" x14ac:dyDescent="0.2">
      <c r="A917" s="219"/>
      <c r="B917" s="220"/>
      <c r="C917" s="251" t="s">
        <v>80</v>
      </c>
      <c r="D917" s="225"/>
      <c r="E917" s="226">
        <v>2</v>
      </c>
      <c r="F917" s="223"/>
      <c r="G917" s="223"/>
      <c r="H917" s="223"/>
      <c r="I917" s="223"/>
      <c r="J917" s="223"/>
      <c r="K917" s="223"/>
      <c r="L917" s="223"/>
      <c r="M917" s="223"/>
      <c r="N917" s="222"/>
      <c r="O917" s="222"/>
      <c r="P917" s="222"/>
      <c r="Q917" s="222"/>
      <c r="R917" s="223"/>
      <c r="S917" s="223"/>
      <c r="T917" s="223"/>
      <c r="U917" s="223"/>
      <c r="V917" s="223"/>
      <c r="W917" s="223"/>
      <c r="X917" s="223"/>
      <c r="Y917" s="223"/>
      <c r="Z917" s="212"/>
      <c r="AA917" s="212"/>
      <c r="AB917" s="212"/>
      <c r="AC917" s="212"/>
      <c r="AD917" s="212"/>
      <c r="AE917" s="212"/>
      <c r="AF917" s="212"/>
      <c r="AG917" s="212" t="s">
        <v>211</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2" x14ac:dyDescent="0.2">
      <c r="A918" s="219"/>
      <c r="B918" s="220"/>
      <c r="C918" s="252"/>
      <c r="D918" s="244"/>
      <c r="E918" s="244"/>
      <c r="F918" s="244"/>
      <c r="G918" s="244"/>
      <c r="H918" s="223"/>
      <c r="I918" s="223"/>
      <c r="J918" s="223"/>
      <c r="K918" s="223"/>
      <c r="L918" s="223"/>
      <c r="M918" s="223"/>
      <c r="N918" s="222"/>
      <c r="O918" s="222"/>
      <c r="P918" s="222"/>
      <c r="Q918" s="222"/>
      <c r="R918" s="223"/>
      <c r="S918" s="223"/>
      <c r="T918" s="223"/>
      <c r="U918" s="223"/>
      <c r="V918" s="223"/>
      <c r="W918" s="223"/>
      <c r="X918" s="223"/>
      <c r="Y918" s="223"/>
      <c r="Z918" s="212"/>
      <c r="AA918" s="212"/>
      <c r="AB918" s="212"/>
      <c r="AC918" s="212"/>
      <c r="AD918" s="212"/>
      <c r="AE918" s="212"/>
      <c r="AF918" s="212"/>
      <c r="AG918" s="212" t="s">
        <v>215</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ht="22.5" outlineLevel="1" x14ac:dyDescent="0.2">
      <c r="A919" s="235">
        <v>203</v>
      </c>
      <c r="B919" s="236" t="s">
        <v>1039</v>
      </c>
      <c r="C919" s="249" t="s">
        <v>1040</v>
      </c>
      <c r="D919" s="237" t="s">
        <v>332</v>
      </c>
      <c r="E919" s="238">
        <v>2</v>
      </c>
      <c r="F919" s="239"/>
      <c r="G919" s="240">
        <f>ROUND(E919*F919,2)</f>
        <v>0</v>
      </c>
      <c r="H919" s="239"/>
      <c r="I919" s="240">
        <f>ROUND(E919*H919,2)</f>
        <v>0</v>
      </c>
      <c r="J919" s="239"/>
      <c r="K919" s="240">
        <f>ROUND(E919*J919,2)</f>
        <v>0</v>
      </c>
      <c r="L919" s="240">
        <v>21</v>
      </c>
      <c r="M919" s="240">
        <f>G919*(1+L919/100)</f>
        <v>0</v>
      </c>
      <c r="N919" s="238">
        <v>2.2000000000000001E-4</v>
      </c>
      <c r="O919" s="238">
        <f>ROUND(E919*N919,2)</f>
        <v>0</v>
      </c>
      <c r="P919" s="238">
        <v>0</v>
      </c>
      <c r="Q919" s="238">
        <f>ROUND(E919*P919,2)</f>
        <v>0</v>
      </c>
      <c r="R919" s="240" t="s">
        <v>963</v>
      </c>
      <c r="S919" s="240" t="s">
        <v>204</v>
      </c>
      <c r="T919" s="241" t="s">
        <v>204</v>
      </c>
      <c r="U919" s="223">
        <v>0.20269000000000001</v>
      </c>
      <c r="V919" s="223">
        <f>ROUND(E919*U919,2)</f>
        <v>0.41</v>
      </c>
      <c r="W919" s="223"/>
      <c r="X919" s="223" t="s">
        <v>205</v>
      </c>
      <c r="Y919" s="223" t="s">
        <v>206</v>
      </c>
      <c r="Z919" s="212"/>
      <c r="AA919" s="212"/>
      <c r="AB919" s="212"/>
      <c r="AC919" s="212"/>
      <c r="AD919" s="212"/>
      <c r="AE919" s="212"/>
      <c r="AF919" s="212"/>
      <c r="AG919" s="212" t="s">
        <v>207</v>
      </c>
      <c r="AH919" s="212"/>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2" x14ac:dyDescent="0.2">
      <c r="A920" s="219"/>
      <c r="B920" s="220"/>
      <c r="C920" s="251" t="s">
        <v>1041</v>
      </c>
      <c r="D920" s="225"/>
      <c r="E920" s="226">
        <v>2</v>
      </c>
      <c r="F920" s="223"/>
      <c r="G920" s="223"/>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211</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2" x14ac:dyDescent="0.2">
      <c r="A921" s="219"/>
      <c r="B921" s="220"/>
      <c r="C921" s="252"/>
      <c r="D921" s="244"/>
      <c r="E921" s="244"/>
      <c r="F921" s="244"/>
      <c r="G921" s="244"/>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215</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ht="22.5" outlineLevel="1" x14ac:dyDescent="0.2">
      <c r="A922" s="235">
        <v>204</v>
      </c>
      <c r="B922" s="236" t="s">
        <v>1042</v>
      </c>
      <c r="C922" s="249" t="s">
        <v>1043</v>
      </c>
      <c r="D922" s="237" t="s">
        <v>332</v>
      </c>
      <c r="E922" s="238">
        <v>2</v>
      </c>
      <c r="F922" s="239"/>
      <c r="G922" s="240">
        <f>ROUND(E922*F922,2)</f>
        <v>0</v>
      </c>
      <c r="H922" s="239"/>
      <c r="I922" s="240">
        <f>ROUND(E922*H922,2)</f>
        <v>0</v>
      </c>
      <c r="J922" s="239"/>
      <c r="K922" s="240">
        <f>ROUND(E922*J922,2)</f>
        <v>0</v>
      </c>
      <c r="L922" s="240">
        <v>21</v>
      </c>
      <c r="M922" s="240">
        <f>G922*(1+L922/100)</f>
        <v>0</v>
      </c>
      <c r="N922" s="238">
        <v>3.3E-4</v>
      </c>
      <c r="O922" s="238">
        <f>ROUND(E922*N922,2)</f>
        <v>0</v>
      </c>
      <c r="P922" s="238">
        <v>0</v>
      </c>
      <c r="Q922" s="238">
        <f>ROUND(E922*P922,2)</f>
        <v>0</v>
      </c>
      <c r="R922" s="240" t="s">
        <v>963</v>
      </c>
      <c r="S922" s="240" t="s">
        <v>204</v>
      </c>
      <c r="T922" s="241" t="s">
        <v>204</v>
      </c>
      <c r="U922" s="223">
        <v>0.24107000000000001</v>
      </c>
      <c r="V922" s="223">
        <f>ROUND(E922*U922,2)</f>
        <v>0.48</v>
      </c>
      <c r="W922" s="223"/>
      <c r="X922" s="223" t="s">
        <v>205</v>
      </c>
      <c r="Y922" s="223" t="s">
        <v>206</v>
      </c>
      <c r="Z922" s="212"/>
      <c r="AA922" s="212"/>
      <c r="AB922" s="212"/>
      <c r="AC922" s="212"/>
      <c r="AD922" s="212"/>
      <c r="AE922" s="212"/>
      <c r="AF922" s="212"/>
      <c r="AG922" s="212" t="s">
        <v>207</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2" x14ac:dyDescent="0.2">
      <c r="A923" s="219"/>
      <c r="B923" s="220"/>
      <c r="C923" s="251" t="s">
        <v>80</v>
      </c>
      <c r="D923" s="225"/>
      <c r="E923" s="226">
        <v>2</v>
      </c>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211</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2" x14ac:dyDescent="0.2">
      <c r="A924" s="219"/>
      <c r="B924" s="220"/>
      <c r="C924" s="252"/>
      <c r="D924" s="244"/>
      <c r="E924" s="244"/>
      <c r="F924" s="244"/>
      <c r="G924" s="244"/>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215</v>
      </c>
      <c r="AH924" s="212"/>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35">
        <v>205</v>
      </c>
      <c r="B925" s="236" t="s">
        <v>1044</v>
      </c>
      <c r="C925" s="249" t="s">
        <v>1045</v>
      </c>
      <c r="D925" s="237" t="s">
        <v>332</v>
      </c>
      <c r="E925" s="238">
        <v>36</v>
      </c>
      <c r="F925" s="239"/>
      <c r="G925" s="240">
        <f>ROUND(E925*F925,2)</f>
        <v>0</v>
      </c>
      <c r="H925" s="239"/>
      <c r="I925" s="240">
        <f>ROUND(E925*H925,2)</f>
        <v>0</v>
      </c>
      <c r="J925" s="239"/>
      <c r="K925" s="240">
        <f>ROUND(E925*J925,2)</f>
        <v>0</v>
      </c>
      <c r="L925" s="240">
        <v>21</v>
      </c>
      <c r="M925" s="240">
        <f>G925*(1+L925/100)</f>
        <v>0</v>
      </c>
      <c r="N925" s="238">
        <v>1.8000000000000001E-4</v>
      </c>
      <c r="O925" s="238">
        <f>ROUND(E925*N925,2)</f>
        <v>0.01</v>
      </c>
      <c r="P925" s="238">
        <v>0</v>
      </c>
      <c r="Q925" s="238">
        <f>ROUND(E925*P925,2)</f>
        <v>0</v>
      </c>
      <c r="R925" s="240" t="s">
        <v>963</v>
      </c>
      <c r="S925" s="240" t="s">
        <v>204</v>
      </c>
      <c r="T925" s="241" t="s">
        <v>204</v>
      </c>
      <c r="U925" s="223">
        <v>0.25</v>
      </c>
      <c r="V925" s="223">
        <f>ROUND(E925*U925,2)</f>
        <v>9</v>
      </c>
      <c r="W925" s="223"/>
      <c r="X925" s="223" t="s">
        <v>205</v>
      </c>
      <c r="Y925" s="223" t="s">
        <v>206</v>
      </c>
      <c r="Z925" s="212"/>
      <c r="AA925" s="212"/>
      <c r="AB925" s="212"/>
      <c r="AC925" s="212"/>
      <c r="AD925" s="212"/>
      <c r="AE925" s="212"/>
      <c r="AF925" s="212"/>
      <c r="AG925" s="212" t="s">
        <v>207</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2" x14ac:dyDescent="0.2">
      <c r="A926" s="219"/>
      <c r="B926" s="220"/>
      <c r="C926" s="251" t="s">
        <v>1046</v>
      </c>
      <c r="D926" s="225"/>
      <c r="E926" s="226">
        <v>36</v>
      </c>
      <c r="F926" s="223"/>
      <c r="G926" s="223"/>
      <c r="H926" s="223"/>
      <c r="I926" s="223"/>
      <c r="J926" s="223"/>
      <c r="K926" s="223"/>
      <c r="L926" s="223"/>
      <c r="M926" s="223"/>
      <c r="N926" s="222"/>
      <c r="O926" s="222"/>
      <c r="P926" s="222"/>
      <c r="Q926" s="222"/>
      <c r="R926" s="223"/>
      <c r="S926" s="223"/>
      <c r="T926" s="223"/>
      <c r="U926" s="223"/>
      <c r="V926" s="223"/>
      <c r="W926" s="223"/>
      <c r="X926" s="223"/>
      <c r="Y926" s="223"/>
      <c r="Z926" s="212"/>
      <c r="AA926" s="212"/>
      <c r="AB926" s="212"/>
      <c r="AC926" s="212"/>
      <c r="AD926" s="212"/>
      <c r="AE926" s="212"/>
      <c r="AF926" s="212"/>
      <c r="AG926" s="212" t="s">
        <v>211</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2" x14ac:dyDescent="0.2">
      <c r="A927" s="219"/>
      <c r="B927" s="220"/>
      <c r="C927" s="252"/>
      <c r="D927" s="244"/>
      <c r="E927" s="244"/>
      <c r="F927" s="244"/>
      <c r="G927" s="244"/>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215</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35">
        <v>206</v>
      </c>
      <c r="B928" s="236" t="s">
        <v>1047</v>
      </c>
      <c r="C928" s="249" t="s">
        <v>1048</v>
      </c>
      <c r="D928" s="237" t="s">
        <v>332</v>
      </c>
      <c r="E928" s="238">
        <v>1</v>
      </c>
      <c r="F928" s="239"/>
      <c r="G928" s="240">
        <f>ROUND(E928*F928,2)</f>
        <v>0</v>
      </c>
      <c r="H928" s="239"/>
      <c r="I928" s="240">
        <f>ROUND(E928*H928,2)</f>
        <v>0</v>
      </c>
      <c r="J928" s="239"/>
      <c r="K928" s="240">
        <f>ROUND(E928*J928,2)</f>
        <v>0</v>
      </c>
      <c r="L928" s="240">
        <v>21</v>
      </c>
      <c r="M928" s="240">
        <f>G928*(1+L928/100)</f>
        <v>0</v>
      </c>
      <c r="N928" s="238">
        <v>4.8000000000000001E-4</v>
      </c>
      <c r="O928" s="238">
        <f>ROUND(E928*N928,2)</f>
        <v>0</v>
      </c>
      <c r="P928" s="238">
        <v>0</v>
      </c>
      <c r="Q928" s="238">
        <f>ROUND(E928*P928,2)</f>
        <v>0</v>
      </c>
      <c r="R928" s="240" t="s">
        <v>963</v>
      </c>
      <c r="S928" s="240" t="s">
        <v>204</v>
      </c>
      <c r="T928" s="241" t="s">
        <v>204</v>
      </c>
      <c r="U928" s="223">
        <v>0.26900000000000002</v>
      </c>
      <c r="V928" s="223">
        <f>ROUND(E928*U928,2)</f>
        <v>0.27</v>
      </c>
      <c r="W928" s="223"/>
      <c r="X928" s="223" t="s">
        <v>205</v>
      </c>
      <c r="Y928" s="223" t="s">
        <v>206</v>
      </c>
      <c r="Z928" s="212"/>
      <c r="AA928" s="212"/>
      <c r="AB928" s="212"/>
      <c r="AC928" s="212"/>
      <c r="AD928" s="212"/>
      <c r="AE928" s="212"/>
      <c r="AF928" s="212"/>
      <c r="AG928" s="212" t="s">
        <v>207</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2" x14ac:dyDescent="0.2">
      <c r="A929" s="219"/>
      <c r="B929" s="220"/>
      <c r="C929" s="255"/>
      <c r="D929" s="247"/>
      <c r="E929" s="247"/>
      <c r="F929" s="247"/>
      <c r="G929" s="247"/>
      <c r="H929" s="223"/>
      <c r="I929" s="223"/>
      <c r="J929" s="223"/>
      <c r="K929" s="223"/>
      <c r="L929" s="223"/>
      <c r="M929" s="223"/>
      <c r="N929" s="222"/>
      <c r="O929" s="222"/>
      <c r="P929" s="222"/>
      <c r="Q929" s="222"/>
      <c r="R929" s="223"/>
      <c r="S929" s="223"/>
      <c r="T929" s="223"/>
      <c r="U929" s="223"/>
      <c r="V929" s="223"/>
      <c r="W929" s="223"/>
      <c r="X929" s="223"/>
      <c r="Y929" s="223"/>
      <c r="Z929" s="212"/>
      <c r="AA929" s="212"/>
      <c r="AB929" s="212"/>
      <c r="AC929" s="212"/>
      <c r="AD929" s="212"/>
      <c r="AE929" s="212"/>
      <c r="AF929" s="212"/>
      <c r="AG929" s="212" t="s">
        <v>215</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35">
        <v>207</v>
      </c>
      <c r="B930" s="236" t="s">
        <v>1049</v>
      </c>
      <c r="C930" s="249" t="s">
        <v>1050</v>
      </c>
      <c r="D930" s="237" t="s">
        <v>332</v>
      </c>
      <c r="E930" s="238">
        <v>1</v>
      </c>
      <c r="F930" s="239"/>
      <c r="G930" s="240">
        <f>ROUND(E930*F930,2)</f>
        <v>0</v>
      </c>
      <c r="H930" s="239"/>
      <c r="I930" s="240">
        <f>ROUND(E930*H930,2)</f>
        <v>0</v>
      </c>
      <c r="J930" s="239"/>
      <c r="K930" s="240">
        <f>ROUND(E930*J930,2)</f>
        <v>0</v>
      </c>
      <c r="L930" s="240">
        <v>21</v>
      </c>
      <c r="M930" s="240">
        <f>G930*(1+L930/100)</f>
        <v>0</v>
      </c>
      <c r="N930" s="238">
        <v>1.0200000000000001E-3</v>
      </c>
      <c r="O930" s="238">
        <f>ROUND(E930*N930,2)</f>
        <v>0</v>
      </c>
      <c r="P930" s="238">
        <v>0</v>
      </c>
      <c r="Q930" s="238">
        <f>ROUND(E930*P930,2)</f>
        <v>0</v>
      </c>
      <c r="R930" s="240" t="s">
        <v>963</v>
      </c>
      <c r="S930" s="240" t="s">
        <v>204</v>
      </c>
      <c r="T930" s="241" t="s">
        <v>204</v>
      </c>
      <c r="U930" s="223">
        <v>0.26900000000000002</v>
      </c>
      <c r="V930" s="223">
        <f>ROUND(E930*U930,2)</f>
        <v>0.27</v>
      </c>
      <c r="W930" s="223"/>
      <c r="X930" s="223" t="s">
        <v>205</v>
      </c>
      <c r="Y930" s="223" t="s">
        <v>206</v>
      </c>
      <c r="Z930" s="212"/>
      <c r="AA930" s="212"/>
      <c r="AB930" s="212"/>
      <c r="AC930" s="212"/>
      <c r="AD930" s="212"/>
      <c r="AE930" s="212"/>
      <c r="AF930" s="212"/>
      <c r="AG930" s="212" t="s">
        <v>207</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2" x14ac:dyDescent="0.2">
      <c r="A931" s="219"/>
      <c r="B931" s="220"/>
      <c r="C931" s="251" t="s">
        <v>1051</v>
      </c>
      <c r="D931" s="225"/>
      <c r="E931" s="226">
        <v>1</v>
      </c>
      <c r="F931" s="223"/>
      <c r="G931" s="223"/>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211</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52"/>
      <c r="D932" s="244"/>
      <c r="E932" s="244"/>
      <c r="F932" s="244"/>
      <c r="G932" s="244"/>
      <c r="H932" s="223"/>
      <c r="I932" s="223"/>
      <c r="J932" s="223"/>
      <c r="K932" s="223"/>
      <c r="L932" s="223"/>
      <c r="M932" s="223"/>
      <c r="N932" s="222"/>
      <c r="O932" s="222"/>
      <c r="P932" s="222"/>
      <c r="Q932" s="222"/>
      <c r="R932" s="223"/>
      <c r="S932" s="223"/>
      <c r="T932" s="223"/>
      <c r="U932" s="223"/>
      <c r="V932" s="223"/>
      <c r="W932" s="223"/>
      <c r="X932" s="223"/>
      <c r="Y932" s="223"/>
      <c r="Z932" s="212"/>
      <c r="AA932" s="212"/>
      <c r="AB932" s="212"/>
      <c r="AC932" s="212"/>
      <c r="AD932" s="212"/>
      <c r="AE932" s="212"/>
      <c r="AF932" s="212"/>
      <c r="AG932" s="212" t="s">
        <v>215</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1" x14ac:dyDescent="0.2">
      <c r="A933" s="235">
        <v>208</v>
      </c>
      <c r="B933" s="236" t="s">
        <v>1052</v>
      </c>
      <c r="C933" s="249" t="s">
        <v>1053</v>
      </c>
      <c r="D933" s="237" t="s">
        <v>332</v>
      </c>
      <c r="E933" s="238">
        <v>1</v>
      </c>
      <c r="F933" s="239"/>
      <c r="G933" s="240">
        <f>ROUND(E933*F933,2)</f>
        <v>0</v>
      </c>
      <c r="H933" s="239"/>
      <c r="I933" s="240">
        <f>ROUND(E933*H933,2)</f>
        <v>0</v>
      </c>
      <c r="J933" s="239"/>
      <c r="K933" s="240">
        <f>ROUND(E933*J933,2)</f>
        <v>0</v>
      </c>
      <c r="L933" s="240">
        <v>21</v>
      </c>
      <c r="M933" s="240">
        <f>G933*(1+L933/100)</f>
        <v>0</v>
      </c>
      <c r="N933" s="238">
        <v>0</v>
      </c>
      <c r="O933" s="238">
        <f>ROUND(E933*N933,2)</f>
        <v>0</v>
      </c>
      <c r="P933" s="238">
        <v>0</v>
      </c>
      <c r="Q933" s="238">
        <f>ROUND(E933*P933,2)</f>
        <v>0</v>
      </c>
      <c r="R933" s="240" t="s">
        <v>963</v>
      </c>
      <c r="S933" s="240" t="s">
        <v>204</v>
      </c>
      <c r="T933" s="241" t="s">
        <v>204</v>
      </c>
      <c r="U933" s="223">
        <v>0.20699999999999999</v>
      </c>
      <c r="V933" s="223">
        <f>ROUND(E933*U933,2)</f>
        <v>0.21</v>
      </c>
      <c r="W933" s="223"/>
      <c r="X933" s="223" t="s">
        <v>205</v>
      </c>
      <c r="Y933" s="223" t="s">
        <v>206</v>
      </c>
      <c r="Z933" s="212"/>
      <c r="AA933" s="212"/>
      <c r="AB933" s="212"/>
      <c r="AC933" s="212"/>
      <c r="AD933" s="212"/>
      <c r="AE933" s="212"/>
      <c r="AF933" s="212"/>
      <c r="AG933" s="212" t="s">
        <v>207</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51" t="s">
        <v>1054</v>
      </c>
      <c r="D934" s="225"/>
      <c r="E934" s="226">
        <v>1</v>
      </c>
      <c r="F934" s="223"/>
      <c r="G934" s="223"/>
      <c r="H934" s="223"/>
      <c r="I934" s="223"/>
      <c r="J934" s="223"/>
      <c r="K934" s="223"/>
      <c r="L934" s="223"/>
      <c r="M934" s="223"/>
      <c r="N934" s="222"/>
      <c r="O934" s="222"/>
      <c r="P934" s="222"/>
      <c r="Q934" s="222"/>
      <c r="R934" s="223"/>
      <c r="S934" s="223"/>
      <c r="T934" s="223"/>
      <c r="U934" s="223"/>
      <c r="V934" s="223"/>
      <c r="W934" s="223"/>
      <c r="X934" s="223"/>
      <c r="Y934" s="223"/>
      <c r="Z934" s="212"/>
      <c r="AA934" s="212"/>
      <c r="AB934" s="212"/>
      <c r="AC934" s="212"/>
      <c r="AD934" s="212"/>
      <c r="AE934" s="212"/>
      <c r="AF934" s="212"/>
      <c r="AG934" s="212" t="s">
        <v>211</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2" x14ac:dyDescent="0.2">
      <c r="A935" s="219"/>
      <c r="B935" s="220"/>
      <c r="C935" s="252"/>
      <c r="D935" s="244"/>
      <c r="E935" s="244"/>
      <c r="F935" s="244"/>
      <c r="G935" s="244"/>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215</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1" x14ac:dyDescent="0.2">
      <c r="A936" s="235">
        <v>209</v>
      </c>
      <c r="B936" s="236" t="s">
        <v>1055</v>
      </c>
      <c r="C936" s="249" t="s">
        <v>1056</v>
      </c>
      <c r="D936" s="237" t="s">
        <v>332</v>
      </c>
      <c r="E936" s="238">
        <v>1</v>
      </c>
      <c r="F936" s="239"/>
      <c r="G936" s="240">
        <f>ROUND(E936*F936,2)</f>
        <v>0</v>
      </c>
      <c r="H936" s="239"/>
      <c r="I936" s="240">
        <f>ROUND(E936*H936,2)</f>
        <v>0</v>
      </c>
      <c r="J936" s="239"/>
      <c r="K936" s="240">
        <f>ROUND(E936*J936,2)</f>
        <v>0</v>
      </c>
      <c r="L936" s="240">
        <v>21</v>
      </c>
      <c r="M936" s="240">
        <f>G936*(1+L936/100)</f>
        <v>0</v>
      </c>
      <c r="N936" s="238">
        <v>3.6000000000000002E-4</v>
      </c>
      <c r="O936" s="238">
        <f>ROUND(E936*N936,2)</f>
        <v>0</v>
      </c>
      <c r="P936" s="238">
        <v>0</v>
      </c>
      <c r="Q936" s="238">
        <f>ROUND(E936*P936,2)</f>
        <v>0</v>
      </c>
      <c r="R936" s="240" t="s">
        <v>963</v>
      </c>
      <c r="S936" s="240" t="s">
        <v>204</v>
      </c>
      <c r="T936" s="241" t="s">
        <v>204</v>
      </c>
      <c r="U936" s="223">
        <v>0.189</v>
      </c>
      <c r="V936" s="223">
        <f>ROUND(E936*U936,2)</f>
        <v>0.19</v>
      </c>
      <c r="W936" s="223"/>
      <c r="X936" s="223" t="s">
        <v>205</v>
      </c>
      <c r="Y936" s="223" t="s">
        <v>206</v>
      </c>
      <c r="Z936" s="212"/>
      <c r="AA936" s="212"/>
      <c r="AB936" s="212"/>
      <c r="AC936" s="212"/>
      <c r="AD936" s="212"/>
      <c r="AE936" s="212"/>
      <c r="AF936" s="212"/>
      <c r="AG936" s="212" t="s">
        <v>207</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51" t="s">
        <v>78</v>
      </c>
      <c r="D937" s="225"/>
      <c r="E937" s="226">
        <v>1</v>
      </c>
      <c r="F937" s="223"/>
      <c r="G937" s="223"/>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211</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2" x14ac:dyDescent="0.2">
      <c r="A938" s="219"/>
      <c r="B938" s="220"/>
      <c r="C938" s="252"/>
      <c r="D938" s="244"/>
      <c r="E938" s="244"/>
      <c r="F938" s="244"/>
      <c r="G938" s="244"/>
      <c r="H938" s="223"/>
      <c r="I938" s="223"/>
      <c r="J938" s="223"/>
      <c r="K938" s="223"/>
      <c r="L938" s="223"/>
      <c r="M938" s="223"/>
      <c r="N938" s="222"/>
      <c r="O938" s="222"/>
      <c r="P938" s="222"/>
      <c r="Q938" s="222"/>
      <c r="R938" s="223"/>
      <c r="S938" s="223"/>
      <c r="T938" s="223"/>
      <c r="U938" s="223"/>
      <c r="V938" s="223"/>
      <c r="W938" s="223"/>
      <c r="X938" s="223"/>
      <c r="Y938" s="223"/>
      <c r="Z938" s="212"/>
      <c r="AA938" s="212"/>
      <c r="AB938" s="212"/>
      <c r="AC938" s="212"/>
      <c r="AD938" s="212"/>
      <c r="AE938" s="212"/>
      <c r="AF938" s="212"/>
      <c r="AG938" s="212" t="s">
        <v>215</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35">
        <v>210</v>
      </c>
      <c r="B939" s="236" t="s">
        <v>1057</v>
      </c>
      <c r="C939" s="249" t="s">
        <v>1058</v>
      </c>
      <c r="D939" s="237" t="s">
        <v>1059</v>
      </c>
      <c r="E939" s="238">
        <v>1</v>
      </c>
      <c r="F939" s="239"/>
      <c r="G939" s="240">
        <f>ROUND(E939*F939,2)</f>
        <v>0</v>
      </c>
      <c r="H939" s="239"/>
      <c r="I939" s="240">
        <f>ROUND(E939*H939,2)</f>
        <v>0</v>
      </c>
      <c r="J939" s="239"/>
      <c r="K939" s="240">
        <f>ROUND(E939*J939,2)</f>
        <v>0</v>
      </c>
      <c r="L939" s="240">
        <v>21</v>
      </c>
      <c r="M939" s="240">
        <f>G939*(1+L939/100)</f>
        <v>0</v>
      </c>
      <c r="N939" s="238">
        <v>2.4719999999999999E-2</v>
      </c>
      <c r="O939" s="238">
        <f>ROUND(E939*N939,2)</f>
        <v>0.02</v>
      </c>
      <c r="P939" s="238">
        <v>0</v>
      </c>
      <c r="Q939" s="238">
        <f>ROUND(E939*P939,2)</f>
        <v>0</v>
      </c>
      <c r="R939" s="240" t="s">
        <v>963</v>
      </c>
      <c r="S939" s="240" t="s">
        <v>204</v>
      </c>
      <c r="T939" s="241" t="s">
        <v>204</v>
      </c>
      <c r="U939" s="223">
        <v>1.6439999999999999</v>
      </c>
      <c r="V939" s="223">
        <f>ROUND(E939*U939,2)</f>
        <v>1.64</v>
      </c>
      <c r="W939" s="223"/>
      <c r="X939" s="223" t="s">
        <v>205</v>
      </c>
      <c r="Y939" s="223" t="s">
        <v>206</v>
      </c>
      <c r="Z939" s="212"/>
      <c r="AA939" s="212"/>
      <c r="AB939" s="212"/>
      <c r="AC939" s="212"/>
      <c r="AD939" s="212"/>
      <c r="AE939" s="212"/>
      <c r="AF939" s="212"/>
      <c r="AG939" s="212" t="s">
        <v>207</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51" t="s">
        <v>78</v>
      </c>
      <c r="D940" s="225"/>
      <c r="E940" s="226">
        <v>1</v>
      </c>
      <c r="F940" s="223"/>
      <c r="G940" s="223"/>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211</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52"/>
      <c r="D941" s="244"/>
      <c r="E941" s="244"/>
      <c r="F941" s="244"/>
      <c r="G941" s="244"/>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215</v>
      </c>
      <c r="AH941" s="212"/>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1" x14ac:dyDescent="0.2">
      <c r="A942" s="235">
        <v>211</v>
      </c>
      <c r="B942" s="236" t="s">
        <v>738</v>
      </c>
      <c r="C942" s="249" t="s">
        <v>739</v>
      </c>
      <c r="D942" s="237" t="s">
        <v>740</v>
      </c>
      <c r="E942" s="238">
        <v>15</v>
      </c>
      <c r="F942" s="239"/>
      <c r="G942" s="240">
        <f>ROUND(E942*F942,2)</f>
        <v>0</v>
      </c>
      <c r="H942" s="239"/>
      <c r="I942" s="240">
        <f>ROUND(E942*H942,2)</f>
        <v>0</v>
      </c>
      <c r="J942" s="239"/>
      <c r="K942" s="240">
        <f>ROUND(E942*J942,2)</f>
        <v>0</v>
      </c>
      <c r="L942" s="240">
        <v>21</v>
      </c>
      <c r="M942" s="240">
        <f>G942*(1+L942/100)</f>
        <v>0</v>
      </c>
      <c r="N942" s="238">
        <v>0</v>
      </c>
      <c r="O942" s="238">
        <f>ROUND(E942*N942,2)</f>
        <v>0</v>
      </c>
      <c r="P942" s="238">
        <v>0</v>
      </c>
      <c r="Q942" s="238">
        <f>ROUND(E942*P942,2)</f>
        <v>0</v>
      </c>
      <c r="R942" s="240" t="s">
        <v>741</v>
      </c>
      <c r="S942" s="240" t="s">
        <v>204</v>
      </c>
      <c r="T942" s="241" t="s">
        <v>204</v>
      </c>
      <c r="U942" s="223">
        <v>1</v>
      </c>
      <c r="V942" s="223">
        <f>ROUND(E942*U942,2)</f>
        <v>15</v>
      </c>
      <c r="W942" s="223"/>
      <c r="X942" s="223" t="s">
        <v>742</v>
      </c>
      <c r="Y942" s="223" t="s">
        <v>206</v>
      </c>
      <c r="Z942" s="212"/>
      <c r="AA942" s="212"/>
      <c r="AB942" s="212"/>
      <c r="AC942" s="212"/>
      <c r="AD942" s="212"/>
      <c r="AE942" s="212"/>
      <c r="AF942" s="212"/>
      <c r="AG942" s="212" t="s">
        <v>743</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2" x14ac:dyDescent="0.2">
      <c r="A943" s="219"/>
      <c r="B943" s="220"/>
      <c r="C943" s="251" t="s">
        <v>1000</v>
      </c>
      <c r="D943" s="225"/>
      <c r="E943" s="226">
        <v>15</v>
      </c>
      <c r="F943" s="223"/>
      <c r="G943" s="223"/>
      <c r="H943" s="223"/>
      <c r="I943" s="223"/>
      <c r="J943" s="223"/>
      <c r="K943" s="223"/>
      <c r="L943" s="223"/>
      <c r="M943" s="223"/>
      <c r="N943" s="222"/>
      <c r="O943" s="222"/>
      <c r="P943" s="222"/>
      <c r="Q943" s="222"/>
      <c r="R943" s="223"/>
      <c r="S943" s="223"/>
      <c r="T943" s="223"/>
      <c r="U943" s="223"/>
      <c r="V943" s="223"/>
      <c r="W943" s="223"/>
      <c r="X943" s="223"/>
      <c r="Y943" s="223"/>
      <c r="Z943" s="212"/>
      <c r="AA943" s="212"/>
      <c r="AB943" s="212"/>
      <c r="AC943" s="212"/>
      <c r="AD943" s="212"/>
      <c r="AE943" s="212"/>
      <c r="AF943" s="212"/>
      <c r="AG943" s="212" t="s">
        <v>211</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2" x14ac:dyDescent="0.2">
      <c r="A944" s="219"/>
      <c r="B944" s="220"/>
      <c r="C944" s="252"/>
      <c r="D944" s="244"/>
      <c r="E944" s="244"/>
      <c r="F944" s="244"/>
      <c r="G944" s="244"/>
      <c r="H944" s="223"/>
      <c r="I944" s="223"/>
      <c r="J944" s="223"/>
      <c r="K944" s="223"/>
      <c r="L944" s="223"/>
      <c r="M944" s="223"/>
      <c r="N944" s="222"/>
      <c r="O944" s="222"/>
      <c r="P944" s="222"/>
      <c r="Q944" s="222"/>
      <c r="R944" s="223"/>
      <c r="S944" s="223"/>
      <c r="T944" s="223"/>
      <c r="U944" s="223"/>
      <c r="V944" s="223"/>
      <c r="W944" s="223"/>
      <c r="X944" s="223"/>
      <c r="Y944" s="223"/>
      <c r="Z944" s="212"/>
      <c r="AA944" s="212"/>
      <c r="AB944" s="212"/>
      <c r="AC944" s="212"/>
      <c r="AD944" s="212"/>
      <c r="AE944" s="212"/>
      <c r="AF944" s="212"/>
      <c r="AG944" s="212" t="s">
        <v>215</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
      <c r="A945" s="235">
        <v>212</v>
      </c>
      <c r="B945" s="236" t="s">
        <v>1060</v>
      </c>
      <c r="C945" s="249" t="s">
        <v>1061</v>
      </c>
      <c r="D945" s="237" t="s">
        <v>332</v>
      </c>
      <c r="E945" s="238">
        <v>1</v>
      </c>
      <c r="F945" s="239"/>
      <c r="G945" s="240">
        <f>ROUND(E945*F945,2)</f>
        <v>0</v>
      </c>
      <c r="H945" s="239"/>
      <c r="I945" s="240">
        <f>ROUND(E945*H945,2)</f>
        <v>0</v>
      </c>
      <c r="J945" s="239"/>
      <c r="K945" s="240">
        <f>ROUND(E945*J945,2)</f>
        <v>0</v>
      </c>
      <c r="L945" s="240">
        <v>21</v>
      </c>
      <c r="M945" s="240">
        <f>G945*(1+L945/100)</f>
        <v>0</v>
      </c>
      <c r="N945" s="238">
        <v>2.2000000000000001E-3</v>
      </c>
      <c r="O945" s="238">
        <f>ROUND(E945*N945,2)</f>
        <v>0</v>
      </c>
      <c r="P945" s="238">
        <v>0</v>
      </c>
      <c r="Q945" s="238">
        <f>ROUND(E945*P945,2)</f>
        <v>0</v>
      </c>
      <c r="R945" s="240" t="s">
        <v>284</v>
      </c>
      <c r="S945" s="240" t="s">
        <v>204</v>
      </c>
      <c r="T945" s="241" t="s">
        <v>204</v>
      </c>
      <c r="U945" s="223">
        <v>0</v>
      </c>
      <c r="V945" s="223">
        <f>ROUND(E945*U945,2)</f>
        <v>0</v>
      </c>
      <c r="W945" s="223"/>
      <c r="X945" s="223" t="s">
        <v>285</v>
      </c>
      <c r="Y945" s="223" t="s">
        <v>206</v>
      </c>
      <c r="Z945" s="212"/>
      <c r="AA945" s="212"/>
      <c r="AB945" s="212"/>
      <c r="AC945" s="212"/>
      <c r="AD945" s="212"/>
      <c r="AE945" s="212"/>
      <c r="AF945" s="212"/>
      <c r="AG945" s="212" t="s">
        <v>286</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2" x14ac:dyDescent="0.2">
      <c r="A946" s="219"/>
      <c r="B946" s="220"/>
      <c r="C946" s="255"/>
      <c r="D946" s="247"/>
      <c r="E946" s="247"/>
      <c r="F946" s="247"/>
      <c r="G946" s="247"/>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215</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
      <c r="A947" s="219">
        <v>213</v>
      </c>
      <c r="B947" s="220" t="s">
        <v>1062</v>
      </c>
      <c r="C947" s="253" t="s">
        <v>1063</v>
      </c>
      <c r="D947" s="221" t="s">
        <v>0</v>
      </c>
      <c r="E947" s="243"/>
      <c r="F947" s="224"/>
      <c r="G947" s="223">
        <f>ROUND(E947*F947,2)</f>
        <v>0</v>
      </c>
      <c r="H947" s="224"/>
      <c r="I947" s="223">
        <f>ROUND(E947*H947,2)</f>
        <v>0</v>
      </c>
      <c r="J947" s="224"/>
      <c r="K947" s="223">
        <f>ROUND(E947*J947,2)</f>
        <v>0</v>
      </c>
      <c r="L947" s="223">
        <v>21</v>
      </c>
      <c r="M947" s="223">
        <f>G947*(1+L947/100)</f>
        <v>0</v>
      </c>
      <c r="N947" s="222">
        <v>0</v>
      </c>
      <c r="O947" s="222">
        <f>ROUND(E947*N947,2)</f>
        <v>0</v>
      </c>
      <c r="P947" s="222">
        <v>0</v>
      </c>
      <c r="Q947" s="222">
        <f>ROUND(E947*P947,2)</f>
        <v>0</v>
      </c>
      <c r="R947" s="223" t="s">
        <v>963</v>
      </c>
      <c r="S947" s="223" t="s">
        <v>204</v>
      </c>
      <c r="T947" s="223" t="s">
        <v>204</v>
      </c>
      <c r="U947" s="223">
        <v>0</v>
      </c>
      <c r="V947" s="223">
        <f>ROUND(E947*U947,2)</f>
        <v>0</v>
      </c>
      <c r="W947" s="223"/>
      <c r="X947" s="223" t="s">
        <v>837</v>
      </c>
      <c r="Y947" s="223" t="s">
        <v>206</v>
      </c>
      <c r="Z947" s="212"/>
      <c r="AA947" s="212"/>
      <c r="AB947" s="212"/>
      <c r="AC947" s="212"/>
      <c r="AD947" s="212"/>
      <c r="AE947" s="212"/>
      <c r="AF947" s="212"/>
      <c r="AG947" s="212" t="s">
        <v>838</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2" x14ac:dyDescent="0.2">
      <c r="A948" s="219"/>
      <c r="B948" s="220"/>
      <c r="C948" s="254" t="s">
        <v>1064</v>
      </c>
      <c r="D948" s="246"/>
      <c r="E948" s="246"/>
      <c r="F948" s="246"/>
      <c r="G948" s="246"/>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209</v>
      </c>
      <c r="AH948" s="212"/>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2" x14ac:dyDescent="0.2">
      <c r="A949" s="219"/>
      <c r="B949" s="220"/>
      <c r="C949" s="252"/>
      <c r="D949" s="244"/>
      <c r="E949" s="244"/>
      <c r="F949" s="244"/>
      <c r="G949" s="244"/>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215</v>
      </c>
      <c r="AH949" s="212"/>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x14ac:dyDescent="0.2">
      <c r="A950" s="228" t="s">
        <v>198</v>
      </c>
      <c r="B950" s="229" t="s">
        <v>124</v>
      </c>
      <c r="C950" s="248" t="s">
        <v>125</v>
      </c>
      <c r="D950" s="230"/>
      <c r="E950" s="231"/>
      <c r="F950" s="232"/>
      <c r="G950" s="232">
        <f>SUMIF(AG951:AG1068,"&lt;&gt;NOR",G951:G1068)</f>
        <v>0</v>
      </c>
      <c r="H950" s="232"/>
      <c r="I950" s="232">
        <f>SUM(I951:I1068)</f>
        <v>0</v>
      </c>
      <c r="J950" s="232"/>
      <c r="K950" s="232">
        <f>SUM(K951:K1068)</f>
        <v>0</v>
      </c>
      <c r="L950" s="232"/>
      <c r="M950" s="232">
        <f>SUM(M951:M1068)</f>
        <v>0</v>
      </c>
      <c r="N950" s="231"/>
      <c r="O950" s="231">
        <f>SUM(O951:O1068)</f>
        <v>0.45000000000000007</v>
      </c>
      <c r="P950" s="231"/>
      <c r="Q950" s="231">
        <f>SUM(Q951:Q1068)</f>
        <v>7.0000000000000007E-2</v>
      </c>
      <c r="R950" s="232"/>
      <c r="S950" s="232"/>
      <c r="T950" s="233"/>
      <c r="U950" s="227"/>
      <c r="V950" s="227">
        <f>SUM(V951:V1068)</f>
        <v>58.189999999999984</v>
      </c>
      <c r="W950" s="227"/>
      <c r="X950" s="227"/>
      <c r="Y950" s="227"/>
      <c r="AG950" t="s">
        <v>199</v>
      </c>
    </row>
    <row r="951" spans="1:60" outlineLevel="1" x14ac:dyDescent="0.2">
      <c r="A951" s="235">
        <v>214</v>
      </c>
      <c r="B951" s="236" t="s">
        <v>1065</v>
      </c>
      <c r="C951" s="249" t="s">
        <v>1066</v>
      </c>
      <c r="D951" s="237" t="s">
        <v>1059</v>
      </c>
      <c r="E951" s="238">
        <v>1</v>
      </c>
      <c r="F951" s="239"/>
      <c r="G951" s="240">
        <f>ROUND(E951*F951,2)</f>
        <v>0</v>
      </c>
      <c r="H951" s="239"/>
      <c r="I951" s="240">
        <f>ROUND(E951*H951,2)</f>
        <v>0</v>
      </c>
      <c r="J951" s="239"/>
      <c r="K951" s="240">
        <f>ROUND(E951*J951,2)</f>
        <v>0</v>
      </c>
      <c r="L951" s="240">
        <v>21</v>
      </c>
      <c r="M951" s="240">
        <f>G951*(1+L951/100)</f>
        <v>0</v>
      </c>
      <c r="N951" s="238">
        <v>0</v>
      </c>
      <c r="O951" s="238">
        <f>ROUND(E951*N951,2)</f>
        <v>0</v>
      </c>
      <c r="P951" s="238">
        <v>3.4200000000000001E-2</v>
      </c>
      <c r="Q951" s="238">
        <f>ROUND(E951*P951,2)</f>
        <v>0.03</v>
      </c>
      <c r="R951" s="240" t="s">
        <v>963</v>
      </c>
      <c r="S951" s="240" t="s">
        <v>204</v>
      </c>
      <c r="T951" s="241" t="s">
        <v>204</v>
      </c>
      <c r="U951" s="223">
        <v>0.46500000000000002</v>
      </c>
      <c r="V951" s="223">
        <f>ROUND(E951*U951,2)</f>
        <v>0.47</v>
      </c>
      <c r="W951" s="223"/>
      <c r="X951" s="223" t="s">
        <v>205</v>
      </c>
      <c r="Y951" s="223" t="s">
        <v>206</v>
      </c>
      <c r="Z951" s="212"/>
      <c r="AA951" s="212"/>
      <c r="AB951" s="212"/>
      <c r="AC951" s="212"/>
      <c r="AD951" s="212"/>
      <c r="AE951" s="212"/>
      <c r="AF951" s="212"/>
      <c r="AG951" s="212" t="s">
        <v>207</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2" x14ac:dyDescent="0.2">
      <c r="A952" s="219"/>
      <c r="B952" s="220"/>
      <c r="C952" s="251" t="s">
        <v>78</v>
      </c>
      <c r="D952" s="225"/>
      <c r="E952" s="226">
        <v>1</v>
      </c>
      <c r="F952" s="223"/>
      <c r="G952" s="223"/>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211</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2" x14ac:dyDescent="0.2">
      <c r="A953" s="219"/>
      <c r="B953" s="220"/>
      <c r="C953" s="252"/>
      <c r="D953" s="244"/>
      <c r="E953" s="244"/>
      <c r="F953" s="244"/>
      <c r="G953" s="244"/>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215</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ht="22.5" outlineLevel="1" x14ac:dyDescent="0.2">
      <c r="A954" s="235">
        <v>215</v>
      </c>
      <c r="B954" s="236" t="s">
        <v>1067</v>
      </c>
      <c r="C954" s="249" t="s">
        <v>1068</v>
      </c>
      <c r="D954" s="237" t="s">
        <v>1059</v>
      </c>
      <c r="E954" s="238">
        <v>2</v>
      </c>
      <c r="F954" s="239"/>
      <c r="G954" s="240">
        <f>ROUND(E954*F954,2)</f>
        <v>0</v>
      </c>
      <c r="H954" s="239"/>
      <c r="I954" s="240">
        <f>ROUND(E954*H954,2)</f>
        <v>0</v>
      </c>
      <c r="J954" s="239"/>
      <c r="K954" s="240">
        <f>ROUND(E954*J954,2)</f>
        <v>0</v>
      </c>
      <c r="L954" s="240">
        <v>21</v>
      </c>
      <c r="M954" s="240">
        <f>G954*(1+L954/100)</f>
        <v>0</v>
      </c>
      <c r="N954" s="238">
        <v>1.8890000000000001E-2</v>
      </c>
      <c r="O954" s="238">
        <f>ROUND(E954*N954,2)</f>
        <v>0.04</v>
      </c>
      <c r="P954" s="238">
        <v>0</v>
      </c>
      <c r="Q954" s="238">
        <f>ROUND(E954*P954,2)</f>
        <v>0</v>
      </c>
      <c r="R954" s="240" t="s">
        <v>963</v>
      </c>
      <c r="S954" s="240" t="s">
        <v>204</v>
      </c>
      <c r="T954" s="241" t="s">
        <v>204</v>
      </c>
      <c r="U954" s="223">
        <v>0.97299999999999998</v>
      </c>
      <c r="V954" s="223">
        <f>ROUND(E954*U954,2)</f>
        <v>1.95</v>
      </c>
      <c r="W954" s="223"/>
      <c r="X954" s="223" t="s">
        <v>205</v>
      </c>
      <c r="Y954" s="223" t="s">
        <v>206</v>
      </c>
      <c r="Z954" s="212"/>
      <c r="AA954" s="212"/>
      <c r="AB954" s="212"/>
      <c r="AC954" s="212"/>
      <c r="AD954" s="212"/>
      <c r="AE954" s="212"/>
      <c r="AF954" s="212"/>
      <c r="AG954" s="212" t="s">
        <v>207</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51" t="s">
        <v>1069</v>
      </c>
      <c r="D955" s="225"/>
      <c r="E955" s="226">
        <v>2</v>
      </c>
      <c r="F955" s="223"/>
      <c r="G955" s="223"/>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211</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52"/>
      <c r="D956" s="244"/>
      <c r="E956" s="244"/>
      <c r="F956" s="244"/>
      <c r="G956" s="244"/>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215</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1" x14ac:dyDescent="0.2">
      <c r="A957" s="235">
        <v>216</v>
      </c>
      <c r="B957" s="236" t="s">
        <v>1070</v>
      </c>
      <c r="C957" s="249" t="s">
        <v>1071</v>
      </c>
      <c r="D957" s="237" t="s">
        <v>1059</v>
      </c>
      <c r="E957" s="238">
        <v>3</v>
      </c>
      <c r="F957" s="239"/>
      <c r="G957" s="240">
        <f>ROUND(E957*F957,2)</f>
        <v>0</v>
      </c>
      <c r="H957" s="239"/>
      <c r="I957" s="240">
        <f>ROUND(E957*H957,2)</f>
        <v>0</v>
      </c>
      <c r="J957" s="239"/>
      <c r="K957" s="240">
        <f>ROUND(E957*J957,2)</f>
        <v>0</v>
      </c>
      <c r="L957" s="240">
        <v>21</v>
      </c>
      <c r="M957" s="240">
        <f>G957*(1+L957/100)</f>
        <v>0</v>
      </c>
      <c r="N957" s="238">
        <v>8.8999999999999995E-4</v>
      </c>
      <c r="O957" s="238">
        <f>ROUND(E957*N957,2)</f>
        <v>0</v>
      </c>
      <c r="P957" s="238">
        <v>0</v>
      </c>
      <c r="Q957" s="238">
        <f>ROUND(E957*P957,2)</f>
        <v>0</v>
      </c>
      <c r="R957" s="240" t="s">
        <v>963</v>
      </c>
      <c r="S957" s="240" t="s">
        <v>204</v>
      </c>
      <c r="T957" s="241" t="s">
        <v>204</v>
      </c>
      <c r="U957" s="223">
        <v>1.1200000000000001</v>
      </c>
      <c r="V957" s="223">
        <f>ROUND(E957*U957,2)</f>
        <v>3.36</v>
      </c>
      <c r="W957" s="223"/>
      <c r="X957" s="223" t="s">
        <v>205</v>
      </c>
      <c r="Y957" s="223" t="s">
        <v>206</v>
      </c>
      <c r="Z957" s="212"/>
      <c r="AA957" s="212"/>
      <c r="AB957" s="212"/>
      <c r="AC957" s="212"/>
      <c r="AD957" s="212"/>
      <c r="AE957" s="212"/>
      <c r="AF957" s="212"/>
      <c r="AG957" s="212" t="s">
        <v>207</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51" t="s">
        <v>1072</v>
      </c>
      <c r="D958" s="225"/>
      <c r="E958" s="226">
        <v>3</v>
      </c>
      <c r="F958" s="223"/>
      <c r="G958" s="223"/>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211</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2" x14ac:dyDescent="0.2">
      <c r="A959" s="219"/>
      <c r="B959" s="220"/>
      <c r="C959" s="252"/>
      <c r="D959" s="244"/>
      <c r="E959" s="244"/>
      <c r="F959" s="244"/>
      <c r="G959" s="244"/>
      <c r="H959" s="223"/>
      <c r="I959" s="223"/>
      <c r="J959" s="223"/>
      <c r="K959" s="223"/>
      <c r="L959" s="223"/>
      <c r="M959" s="223"/>
      <c r="N959" s="222"/>
      <c r="O959" s="222"/>
      <c r="P959" s="222"/>
      <c r="Q959" s="222"/>
      <c r="R959" s="223"/>
      <c r="S959" s="223"/>
      <c r="T959" s="223"/>
      <c r="U959" s="223"/>
      <c r="V959" s="223"/>
      <c r="W959" s="223"/>
      <c r="X959" s="223"/>
      <c r="Y959" s="223"/>
      <c r="Z959" s="212"/>
      <c r="AA959" s="212"/>
      <c r="AB959" s="212"/>
      <c r="AC959" s="212"/>
      <c r="AD959" s="212"/>
      <c r="AE959" s="212"/>
      <c r="AF959" s="212"/>
      <c r="AG959" s="212" t="s">
        <v>215</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1" x14ac:dyDescent="0.2">
      <c r="A960" s="235">
        <v>217</v>
      </c>
      <c r="B960" s="236" t="s">
        <v>1073</v>
      </c>
      <c r="C960" s="249" t="s">
        <v>1074</v>
      </c>
      <c r="D960" s="237" t="s">
        <v>1059</v>
      </c>
      <c r="E960" s="238">
        <v>2</v>
      </c>
      <c r="F960" s="239"/>
      <c r="G960" s="240">
        <f>ROUND(E960*F960,2)</f>
        <v>0</v>
      </c>
      <c r="H960" s="239"/>
      <c r="I960" s="240">
        <f>ROUND(E960*H960,2)</f>
        <v>0</v>
      </c>
      <c r="J960" s="239"/>
      <c r="K960" s="240">
        <f>ROUND(E960*J960,2)</f>
        <v>0</v>
      </c>
      <c r="L960" s="240">
        <v>21</v>
      </c>
      <c r="M960" s="240">
        <f>G960*(1+L960/100)</f>
        <v>0</v>
      </c>
      <c r="N960" s="238">
        <v>3.9199999999999999E-3</v>
      </c>
      <c r="O960" s="238">
        <f>ROUND(E960*N960,2)</f>
        <v>0.01</v>
      </c>
      <c r="P960" s="238">
        <v>0</v>
      </c>
      <c r="Q960" s="238">
        <f>ROUND(E960*P960,2)</f>
        <v>0</v>
      </c>
      <c r="R960" s="240" t="s">
        <v>963</v>
      </c>
      <c r="S960" s="240" t="s">
        <v>204</v>
      </c>
      <c r="T960" s="241" t="s">
        <v>204</v>
      </c>
      <c r="U960" s="223">
        <v>0.755</v>
      </c>
      <c r="V960" s="223">
        <f>ROUND(E960*U960,2)</f>
        <v>1.51</v>
      </c>
      <c r="W960" s="223"/>
      <c r="X960" s="223" t="s">
        <v>205</v>
      </c>
      <c r="Y960" s="223" t="s">
        <v>206</v>
      </c>
      <c r="Z960" s="212"/>
      <c r="AA960" s="212"/>
      <c r="AB960" s="212"/>
      <c r="AC960" s="212"/>
      <c r="AD960" s="212"/>
      <c r="AE960" s="212"/>
      <c r="AF960" s="212"/>
      <c r="AG960" s="212" t="s">
        <v>207</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2" x14ac:dyDescent="0.2">
      <c r="A961" s="219"/>
      <c r="B961" s="220"/>
      <c r="C961" s="251" t="s">
        <v>80</v>
      </c>
      <c r="D961" s="225"/>
      <c r="E961" s="226">
        <v>2</v>
      </c>
      <c r="F961" s="223"/>
      <c r="G961" s="223"/>
      <c r="H961" s="223"/>
      <c r="I961" s="223"/>
      <c r="J961" s="223"/>
      <c r="K961" s="223"/>
      <c r="L961" s="223"/>
      <c r="M961" s="223"/>
      <c r="N961" s="222"/>
      <c r="O961" s="222"/>
      <c r="P961" s="222"/>
      <c r="Q961" s="222"/>
      <c r="R961" s="223"/>
      <c r="S961" s="223"/>
      <c r="T961" s="223"/>
      <c r="U961" s="223"/>
      <c r="V961" s="223"/>
      <c r="W961" s="223"/>
      <c r="X961" s="223"/>
      <c r="Y961" s="223"/>
      <c r="Z961" s="212"/>
      <c r="AA961" s="212"/>
      <c r="AB961" s="212"/>
      <c r="AC961" s="212"/>
      <c r="AD961" s="212"/>
      <c r="AE961" s="212"/>
      <c r="AF961" s="212"/>
      <c r="AG961" s="212" t="s">
        <v>211</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2" x14ac:dyDescent="0.2">
      <c r="A962" s="219"/>
      <c r="B962" s="220"/>
      <c r="C962" s="252"/>
      <c r="D962" s="244"/>
      <c r="E962" s="244"/>
      <c r="F962" s="244"/>
      <c r="G962" s="244"/>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215</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35">
        <v>218</v>
      </c>
      <c r="B963" s="236" t="s">
        <v>1075</v>
      </c>
      <c r="C963" s="249" t="s">
        <v>1076</v>
      </c>
      <c r="D963" s="237" t="s">
        <v>1059</v>
      </c>
      <c r="E963" s="238">
        <v>1</v>
      </c>
      <c r="F963" s="239"/>
      <c r="G963" s="240">
        <f>ROUND(E963*F963,2)</f>
        <v>0</v>
      </c>
      <c r="H963" s="239"/>
      <c r="I963" s="240">
        <f>ROUND(E963*H963,2)</f>
        <v>0</v>
      </c>
      <c r="J963" s="239"/>
      <c r="K963" s="240">
        <f>ROUND(E963*J963,2)</f>
        <v>0</v>
      </c>
      <c r="L963" s="240">
        <v>21</v>
      </c>
      <c r="M963" s="240">
        <f>G963*(1+L963/100)</f>
        <v>0</v>
      </c>
      <c r="N963" s="238">
        <v>0</v>
      </c>
      <c r="O963" s="238">
        <f>ROUND(E963*N963,2)</f>
        <v>0</v>
      </c>
      <c r="P963" s="238">
        <v>1.9460000000000002E-2</v>
      </c>
      <c r="Q963" s="238">
        <f>ROUND(E963*P963,2)</f>
        <v>0.02</v>
      </c>
      <c r="R963" s="240" t="s">
        <v>963</v>
      </c>
      <c r="S963" s="240" t="s">
        <v>204</v>
      </c>
      <c r="T963" s="241" t="s">
        <v>204</v>
      </c>
      <c r="U963" s="223">
        <v>0.38200000000000001</v>
      </c>
      <c r="V963" s="223">
        <f>ROUND(E963*U963,2)</f>
        <v>0.38</v>
      </c>
      <c r="W963" s="223"/>
      <c r="X963" s="223" t="s">
        <v>205</v>
      </c>
      <c r="Y963" s="223" t="s">
        <v>206</v>
      </c>
      <c r="Z963" s="212"/>
      <c r="AA963" s="212"/>
      <c r="AB963" s="212"/>
      <c r="AC963" s="212"/>
      <c r="AD963" s="212"/>
      <c r="AE963" s="212"/>
      <c r="AF963" s="212"/>
      <c r="AG963" s="212" t="s">
        <v>207</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2" x14ac:dyDescent="0.2">
      <c r="A964" s="219"/>
      <c r="B964" s="220"/>
      <c r="C964" s="251" t="s">
        <v>78</v>
      </c>
      <c r="D964" s="225"/>
      <c r="E964" s="226">
        <v>1</v>
      </c>
      <c r="F964" s="223"/>
      <c r="G964" s="223"/>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211</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2" x14ac:dyDescent="0.2">
      <c r="A965" s="219"/>
      <c r="B965" s="220"/>
      <c r="C965" s="252"/>
      <c r="D965" s="244"/>
      <c r="E965" s="244"/>
      <c r="F965" s="244"/>
      <c r="G965" s="244"/>
      <c r="H965" s="223"/>
      <c r="I965" s="223"/>
      <c r="J965" s="223"/>
      <c r="K965" s="223"/>
      <c r="L965" s="223"/>
      <c r="M965" s="223"/>
      <c r="N965" s="222"/>
      <c r="O965" s="222"/>
      <c r="P965" s="222"/>
      <c r="Q965" s="222"/>
      <c r="R965" s="223"/>
      <c r="S965" s="223"/>
      <c r="T965" s="223"/>
      <c r="U965" s="223"/>
      <c r="V965" s="223"/>
      <c r="W965" s="223"/>
      <c r="X965" s="223"/>
      <c r="Y965" s="223"/>
      <c r="Z965" s="212"/>
      <c r="AA965" s="212"/>
      <c r="AB965" s="212"/>
      <c r="AC965" s="212"/>
      <c r="AD965" s="212"/>
      <c r="AE965" s="212"/>
      <c r="AF965" s="212"/>
      <c r="AG965" s="212" t="s">
        <v>215</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
      <c r="A966" s="235">
        <v>219</v>
      </c>
      <c r="B966" s="236" t="s">
        <v>1077</v>
      </c>
      <c r="C966" s="249" t="s">
        <v>1078</v>
      </c>
      <c r="D966" s="237" t="s">
        <v>1059</v>
      </c>
      <c r="E966" s="238">
        <v>8</v>
      </c>
      <c r="F966" s="239"/>
      <c r="G966" s="240">
        <f>ROUND(E966*F966,2)</f>
        <v>0</v>
      </c>
      <c r="H966" s="239"/>
      <c r="I966" s="240">
        <f>ROUND(E966*H966,2)</f>
        <v>0</v>
      </c>
      <c r="J966" s="239"/>
      <c r="K966" s="240">
        <f>ROUND(E966*J966,2)</f>
        <v>0</v>
      </c>
      <c r="L966" s="240">
        <v>21</v>
      </c>
      <c r="M966" s="240">
        <f>G966*(1+L966/100)</f>
        <v>0</v>
      </c>
      <c r="N966" s="238">
        <v>1.201E-2</v>
      </c>
      <c r="O966" s="238">
        <f>ROUND(E966*N966,2)</f>
        <v>0.1</v>
      </c>
      <c r="P966" s="238">
        <v>0</v>
      </c>
      <c r="Q966" s="238">
        <f>ROUND(E966*P966,2)</f>
        <v>0</v>
      </c>
      <c r="R966" s="240" t="s">
        <v>963</v>
      </c>
      <c r="S966" s="240" t="s">
        <v>204</v>
      </c>
      <c r="T966" s="241" t="s">
        <v>204</v>
      </c>
      <c r="U966" s="223">
        <v>1.1890000000000001</v>
      </c>
      <c r="V966" s="223">
        <f>ROUND(E966*U966,2)</f>
        <v>9.51</v>
      </c>
      <c r="W966" s="223"/>
      <c r="X966" s="223" t="s">
        <v>205</v>
      </c>
      <c r="Y966" s="223" t="s">
        <v>206</v>
      </c>
      <c r="Z966" s="212"/>
      <c r="AA966" s="212"/>
      <c r="AB966" s="212"/>
      <c r="AC966" s="212"/>
      <c r="AD966" s="212"/>
      <c r="AE966" s="212"/>
      <c r="AF966" s="212"/>
      <c r="AG966" s="212" t="s">
        <v>207</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2" x14ac:dyDescent="0.2">
      <c r="A967" s="219"/>
      <c r="B967" s="220"/>
      <c r="C967" s="251" t="s">
        <v>1079</v>
      </c>
      <c r="D967" s="225"/>
      <c r="E967" s="226">
        <v>2</v>
      </c>
      <c r="F967" s="223"/>
      <c r="G967" s="223"/>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211</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51" t="s">
        <v>1080</v>
      </c>
      <c r="D968" s="225"/>
      <c r="E968" s="226">
        <v>1</v>
      </c>
      <c r="F968" s="223"/>
      <c r="G968" s="223"/>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211</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51" t="s">
        <v>1081</v>
      </c>
      <c r="D969" s="225"/>
      <c r="E969" s="226">
        <v>5</v>
      </c>
      <c r="F969" s="223"/>
      <c r="G969" s="223"/>
      <c r="H969" s="223"/>
      <c r="I969" s="223"/>
      <c r="J969" s="223"/>
      <c r="K969" s="223"/>
      <c r="L969" s="223"/>
      <c r="M969" s="223"/>
      <c r="N969" s="222"/>
      <c r="O969" s="222"/>
      <c r="P969" s="222"/>
      <c r="Q969" s="222"/>
      <c r="R969" s="223"/>
      <c r="S969" s="223"/>
      <c r="T969" s="223"/>
      <c r="U969" s="223"/>
      <c r="V969" s="223"/>
      <c r="W969" s="223"/>
      <c r="X969" s="223"/>
      <c r="Y969" s="223"/>
      <c r="Z969" s="212"/>
      <c r="AA969" s="212"/>
      <c r="AB969" s="212"/>
      <c r="AC969" s="212"/>
      <c r="AD969" s="212"/>
      <c r="AE969" s="212"/>
      <c r="AF969" s="212"/>
      <c r="AG969" s="212" t="s">
        <v>211</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2" x14ac:dyDescent="0.2">
      <c r="A970" s="219"/>
      <c r="B970" s="220"/>
      <c r="C970" s="252"/>
      <c r="D970" s="244"/>
      <c r="E970" s="244"/>
      <c r="F970" s="244"/>
      <c r="G970" s="244"/>
      <c r="H970" s="223"/>
      <c r="I970" s="223"/>
      <c r="J970" s="223"/>
      <c r="K970" s="223"/>
      <c r="L970" s="223"/>
      <c r="M970" s="223"/>
      <c r="N970" s="222"/>
      <c r="O970" s="222"/>
      <c r="P970" s="222"/>
      <c r="Q970" s="222"/>
      <c r="R970" s="223"/>
      <c r="S970" s="223"/>
      <c r="T970" s="223"/>
      <c r="U970" s="223"/>
      <c r="V970" s="223"/>
      <c r="W970" s="223"/>
      <c r="X970" s="223"/>
      <c r="Y970" s="223"/>
      <c r="Z970" s="212"/>
      <c r="AA970" s="212"/>
      <c r="AB970" s="212"/>
      <c r="AC970" s="212"/>
      <c r="AD970" s="212"/>
      <c r="AE970" s="212"/>
      <c r="AF970" s="212"/>
      <c r="AG970" s="212" t="s">
        <v>215</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
      <c r="A971" s="235">
        <v>220</v>
      </c>
      <c r="B971" s="236" t="s">
        <v>1082</v>
      </c>
      <c r="C971" s="249" t="s">
        <v>1083</v>
      </c>
      <c r="D971" s="237" t="s">
        <v>1059</v>
      </c>
      <c r="E971" s="238">
        <v>8</v>
      </c>
      <c r="F971" s="239"/>
      <c r="G971" s="240">
        <f>ROUND(E971*F971,2)</f>
        <v>0</v>
      </c>
      <c r="H971" s="239"/>
      <c r="I971" s="240">
        <f>ROUND(E971*H971,2)</f>
        <v>0</v>
      </c>
      <c r="J971" s="239"/>
      <c r="K971" s="240">
        <f>ROUND(E971*J971,2)</f>
        <v>0</v>
      </c>
      <c r="L971" s="240">
        <v>21</v>
      </c>
      <c r="M971" s="240">
        <f>G971*(1+L971/100)</f>
        <v>0</v>
      </c>
      <c r="N971" s="238">
        <v>9.0699999999999999E-3</v>
      </c>
      <c r="O971" s="238">
        <f>ROUND(E971*N971,2)</f>
        <v>7.0000000000000007E-2</v>
      </c>
      <c r="P971" s="238">
        <v>0</v>
      </c>
      <c r="Q971" s="238">
        <f>ROUND(E971*P971,2)</f>
        <v>0</v>
      </c>
      <c r="R971" s="240" t="s">
        <v>963</v>
      </c>
      <c r="S971" s="240" t="s">
        <v>204</v>
      </c>
      <c r="T971" s="241" t="s">
        <v>204</v>
      </c>
      <c r="U971" s="223">
        <v>0.27500000000000002</v>
      </c>
      <c r="V971" s="223">
        <f>ROUND(E971*U971,2)</f>
        <v>2.2000000000000002</v>
      </c>
      <c r="W971" s="223"/>
      <c r="X971" s="223" t="s">
        <v>205</v>
      </c>
      <c r="Y971" s="223" t="s">
        <v>206</v>
      </c>
      <c r="Z971" s="212"/>
      <c r="AA971" s="212"/>
      <c r="AB971" s="212"/>
      <c r="AC971" s="212"/>
      <c r="AD971" s="212"/>
      <c r="AE971" s="212"/>
      <c r="AF971" s="212"/>
      <c r="AG971" s="212" t="s">
        <v>207</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2" x14ac:dyDescent="0.2">
      <c r="A972" s="219"/>
      <c r="B972" s="220"/>
      <c r="C972" s="251" t="s">
        <v>1084</v>
      </c>
      <c r="D972" s="225"/>
      <c r="E972" s="226">
        <v>8</v>
      </c>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211</v>
      </c>
      <c r="AH972" s="212">
        <v>5</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2" x14ac:dyDescent="0.2">
      <c r="A973" s="219"/>
      <c r="B973" s="220"/>
      <c r="C973" s="252"/>
      <c r="D973" s="244"/>
      <c r="E973" s="244"/>
      <c r="F973" s="244"/>
      <c r="G973" s="244"/>
      <c r="H973" s="223"/>
      <c r="I973" s="223"/>
      <c r="J973" s="223"/>
      <c r="K973" s="223"/>
      <c r="L973" s="223"/>
      <c r="M973" s="223"/>
      <c r="N973" s="222"/>
      <c r="O973" s="222"/>
      <c r="P973" s="222"/>
      <c r="Q973" s="222"/>
      <c r="R973" s="223"/>
      <c r="S973" s="223"/>
      <c r="T973" s="223"/>
      <c r="U973" s="223"/>
      <c r="V973" s="223"/>
      <c r="W973" s="223"/>
      <c r="X973" s="223"/>
      <c r="Y973" s="223"/>
      <c r="Z973" s="212"/>
      <c r="AA973" s="212"/>
      <c r="AB973" s="212"/>
      <c r="AC973" s="212"/>
      <c r="AD973" s="212"/>
      <c r="AE973" s="212"/>
      <c r="AF973" s="212"/>
      <c r="AG973" s="212" t="s">
        <v>215</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1" x14ac:dyDescent="0.2">
      <c r="A974" s="235">
        <v>221</v>
      </c>
      <c r="B974" s="236" t="s">
        <v>1085</v>
      </c>
      <c r="C974" s="249" t="s">
        <v>1086</v>
      </c>
      <c r="D974" s="237" t="s">
        <v>1059</v>
      </c>
      <c r="E974" s="238">
        <v>2</v>
      </c>
      <c r="F974" s="239"/>
      <c r="G974" s="240">
        <f>ROUND(E974*F974,2)</f>
        <v>0</v>
      </c>
      <c r="H974" s="239"/>
      <c r="I974" s="240">
        <f>ROUND(E974*H974,2)</f>
        <v>0</v>
      </c>
      <c r="J974" s="239"/>
      <c r="K974" s="240">
        <f>ROUND(E974*J974,2)</f>
        <v>0</v>
      </c>
      <c r="L974" s="240">
        <v>21</v>
      </c>
      <c r="M974" s="240">
        <f>G974*(1+L974/100)</f>
        <v>0</v>
      </c>
      <c r="N974" s="238">
        <v>6.2E-4</v>
      </c>
      <c r="O974" s="238">
        <f>ROUND(E974*N974,2)</f>
        <v>0</v>
      </c>
      <c r="P974" s="238">
        <v>0</v>
      </c>
      <c r="Q974" s="238">
        <f>ROUND(E974*P974,2)</f>
        <v>0</v>
      </c>
      <c r="R974" s="240" t="s">
        <v>963</v>
      </c>
      <c r="S974" s="240" t="s">
        <v>204</v>
      </c>
      <c r="T974" s="241" t="s">
        <v>204</v>
      </c>
      <c r="U974" s="223">
        <v>2.6</v>
      </c>
      <c r="V974" s="223">
        <f>ROUND(E974*U974,2)</f>
        <v>5.2</v>
      </c>
      <c r="W974" s="223"/>
      <c r="X974" s="223" t="s">
        <v>205</v>
      </c>
      <c r="Y974" s="223" t="s">
        <v>206</v>
      </c>
      <c r="Z974" s="212"/>
      <c r="AA974" s="212"/>
      <c r="AB974" s="212"/>
      <c r="AC974" s="212"/>
      <c r="AD974" s="212"/>
      <c r="AE974" s="212"/>
      <c r="AF974" s="212"/>
      <c r="AG974" s="212" t="s">
        <v>207</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2" x14ac:dyDescent="0.2">
      <c r="A975" s="219"/>
      <c r="B975" s="220"/>
      <c r="C975" s="251" t="s">
        <v>1087</v>
      </c>
      <c r="D975" s="225"/>
      <c r="E975" s="226">
        <v>2</v>
      </c>
      <c r="F975" s="223"/>
      <c r="G975" s="223"/>
      <c r="H975" s="223"/>
      <c r="I975" s="223"/>
      <c r="J975" s="223"/>
      <c r="K975" s="223"/>
      <c r="L975" s="223"/>
      <c r="M975" s="223"/>
      <c r="N975" s="222"/>
      <c r="O975" s="222"/>
      <c r="P975" s="222"/>
      <c r="Q975" s="222"/>
      <c r="R975" s="223"/>
      <c r="S975" s="223"/>
      <c r="T975" s="223"/>
      <c r="U975" s="223"/>
      <c r="V975" s="223"/>
      <c r="W975" s="223"/>
      <c r="X975" s="223"/>
      <c r="Y975" s="223"/>
      <c r="Z975" s="212"/>
      <c r="AA975" s="212"/>
      <c r="AB975" s="212"/>
      <c r="AC975" s="212"/>
      <c r="AD975" s="212"/>
      <c r="AE975" s="212"/>
      <c r="AF975" s="212"/>
      <c r="AG975" s="212" t="s">
        <v>211</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52"/>
      <c r="D976" s="244"/>
      <c r="E976" s="244"/>
      <c r="F976" s="244"/>
      <c r="G976" s="244"/>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215</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35">
        <v>222</v>
      </c>
      <c r="B977" s="236" t="s">
        <v>1088</v>
      </c>
      <c r="C977" s="249" t="s">
        <v>1089</v>
      </c>
      <c r="D977" s="237" t="s">
        <v>1059</v>
      </c>
      <c r="E977" s="238">
        <v>1</v>
      </c>
      <c r="F977" s="239"/>
      <c r="G977" s="240">
        <f>ROUND(E977*F977,2)</f>
        <v>0</v>
      </c>
      <c r="H977" s="239"/>
      <c r="I977" s="240">
        <f>ROUND(E977*H977,2)</f>
        <v>0</v>
      </c>
      <c r="J977" s="239"/>
      <c r="K977" s="240">
        <f>ROUND(E977*J977,2)</f>
        <v>0</v>
      </c>
      <c r="L977" s="240">
        <v>21</v>
      </c>
      <c r="M977" s="240">
        <f>G977*(1+L977/100)</f>
        <v>0</v>
      </c>
      <c r="N977" s="238">
        <v>1.7000000000000001E-4</v>
      </c>
      <c r="O977" s="238">
        <f>ROUND(E977*N977,2)</f>
        <v>0</v>
      </c>
      <c r="P977" s="238">
        <v>0</v>
      </c>
      <c r="Q977" s="238">
        <f>ROUND(E977*P977,2)</f>
        <v>0</v>
      </c>
      <c r="R977" s="240" t="s">
        <v>963</v>
      </c>
      <c r="S977" s="240" t="s">
        <v>204</v>
      </c>
      <c r="T977" s="241" t="s">
        <v>204</v>
      </c>
      <c r="U977" s="223">
        <v>2.9</v>
      </c>
      <c r="V977" s="223">
        <f>ROUND(E977*U977,2)</f>
        <v>2.9</v>
      </c>
      <c r="W977" s="223"/>
      <c r="X977" s="223" t="s">
        <v>205</v>
      </c>
      <c r="Y977" s="223" t="s">
        <v>206</v>
      </c>
      <c r="Z977" s="212"/>
      <c r="AA977" s="212"/>
      <c r="AB977" s="212"/>
      <c r="AC977" s="212"/>
      <c r="AD977" s="212"/>
      <c r="AE977" s="212"/>
      <c r="AF977" s="212"/>
      <c r="AG977" s="212" t="s">
        <v>207</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2" x14ac:dyDescent="0.2">
      <c r="A978" s="219"/>
      <c r="B978" s="220"/>
      <c r="C978" s="251" t="s">
        <v>1090</v>
      </c>
      <c r="D978" s="225"/>
      <c r="E978" s="226">
        <v>1</v>
      </c>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211</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2" x14ac:dyDescent="0.2">
      <c r="A979" s="219"/>
      <c r="B979" s="220"/>
      <c r="C979" s="252"/>
      <c r="D979" s="244"/>
      <c r="E979" s="244"/>
      <c r="F979" s="244"/>
      <c r="G979" s="244"/>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215</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35">
        <v>223</v>
      </c>
      <c r="B980" s="236" t="s">
        <v>1091</v>
      </c>
      <c r="C980" s="249" t="s">
        <v>1092</v>
      </c>
      <c r="D980" s="237" t="s">
        <v>1059</v>
      </c>
      <c r="E980" s="238">
        <v>1</v>
      </c>
      <c r="F980" s="239"/>
      <c r="G980" s="240">
        <f>ROUND(E980*F980,2)</f>
        <v>0</v>
      </c>
      <c r="H980" s="239"/>
      <c r="I980" s="240">
        <f>ROUND(E980*H980,2)</f>
        <v>0</v>
      </c>
      <c r="J980" s="239"/>
      <c r="K980" s="240">
        <f>ROUND(E980*J980,2)</f>
        <v>0</v>
      </c>
      <c r="L980" s="240">
        <v>21</v>
      </c>
      <c r="M980" s="240">
        <f>G980*(1+L980/100)</f>
        <v>0</v>
      </c>
      <c r="N980" s="238">
        <v>0</v>
      </c>
      <c r="O980" s="238">
        <f>ROUND(E980*N980,2)</f>
        <v>0</v>
      </c>
      <c r="P980" s="238">
        <v>2.4500000000000001E-2</v>
      </c>
      <c r="Q980" s="238">
        <f>ROUND(E980*P980,2)</f>
        <v>0.02</v>
      </c>
      <c r="R980" s="240" t="s">
        <v>963</v>
      </c>
      <c r="S980" s="240" t="s">
        <v>204</v>
      </c>
      <c r="T980" s="241" t="s">
        <v>204</v>
      </c>
      <c r="U980" s="223">
        <v>0.38300000000000001</v>
      </c>
      <c r="V980" s="223">
        <f>ROUND(E980*U980,2)</f>
        <v>0.38</v>
      </c>
      <c r="W980" s="223"/>
      <c r="X980" s="223" t="s">
        <v>205</v>
      </c>
      <c r="Y980" s="223" t="s">
        <v>206</v>
      </c>
      <c r="Z980" s="212"/>
      <c r="AA980" s="212"/>
      <c r="AB980" s="212"/>
      <c r="AC980" s="212"/>
      <c r="AD980" s="212"/>
      <c r="AE980" s="212"/>
      <c r="AF980" s="212"/>
      <c r="AG980" s="212" t="s">
        <v>207</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19"/>
      <c r="B981" s="220"/>
      <c r="C981" s="255"/>
      <c r="D981" s="247"/>
      <c r="E981" s="247"/>
      <c r="F981" s="247"/>
      <c r="G981" s="247"/>
      <c r="H981" s="223"/>
      <c r="I981" s="223"/>
      <c r="J981" s="223"/>
      <c r="K981" s="223"/>
      <c r="L981" s="223"/>
      <c r="M981" s="223"/>
      <c r="N981" s="222"/>
      <c r="O981" s="222"/>
      <c r="P981" s="222"/>
      <c r="Q981" s="222"/>
      <c r="R981" s="223"/>
      <c r="S981" s="223"/>
      <c r="T981" s="223"/>
      <c r="U981" s="223"/>
      <c r="V981" s="223"/>
      <c r="W981" s="223"/>
      <c r="X981" s="223"/>
      <c r="Y981" s="223"/>
      <c r="Z981" s="212"/>
      <c r="AA981" s="212"/>
      <c r="AB981" s="212"/>
      <c r="AC981" s="212"/>
      <c r="AD981" s="212"/>
      <c r="AE981" s="212"/>
      <c r="AF981" s="212"/>
      <c r="AG981" s="212" t="s">
        <v>215</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1" x14ac:dyDescent="0.2">
      <c r="A982" s="235">
        <v>224</v>
      </c>
      <c r="B982" s="236" t="s">
        <v>1093</v>
      </c>
      <c r="C982" s="249" t="s">
        <v>1094</v>
      </c>
      <c r="D982" s="237" t="s">
        <v>1059</v>
      </c>
      <c r="E982" s="238">
        <v>5</v>
      </c>
      <c r="F982" s="239"/>
      <c r="G982" s="240">
        <f>ROUND(E982*F982,2)</f>
        <v>0</v>
      </c>
      <c r="H982" s="239"/>
      <c r="I982" s="240">
        <f>ROUND(E982*H982,2)</f>
        <v>0</v>
      </c>
      <c r="J982" s="239"/>
      <c r="K982" s="240">
        <f>ROUND(E982*J982,2)</f>
        <v>0</v>
      </c>
      <c r="L982" s="240">
        <v>21</v>
      </c>
      <c r="M982" s="240">
        <f>G982*(1+L982/100)</f>
        <v>0</v>
      </c>
      <c r="N982" s="238">
        <v>2.5999999999999998E-4</v>
      </c>
      <c r="O982" s="238">
        <f>ROUND(E982*N982,2)</f>
        <v>0</v>
      </c>
      <c r="P982" s="238">
        <v>0</v>
      </c>
      <c r="Q982" s="238">
        <f>ROUND(E982*P982,2)</f>
        <v>0</v>
      </c>
      <c r="R982" s="240" t="s">
        <v>963</v>
      </c>
      <c r="S982" s="240" t="s">
        <v>204</v>
      </c>
      <c r="T982" s="241" t="s">
        <v>204</v>
      </c>
      <c r="U982" s="223">
        <v>0.16</v>
      </c>
      <c r="V982" s="223">
        <f>ROUND(E982*U982,2)</f>
        <v>0.8</v>
      </c>
      <c r="W982" s="223"/>
      <c r="X982" s="223" t="s">
        <v>205</v>
      </c>
      <c r="Y982" s="223" t="s">
        <v>206</v>
      </c>
      <c r="Z982" s="212"/>
      <c r="AA982" s="212"/>
      <c r="AB982" s="212"/>
      <c r="AC982" s="212"/>
      <c r="AD982" s="212"/>
      <c r="AE982" s="212"/>
      <c r="AF982" s="212"/>
      <c r="AG982" s="212" t="s">
        <v>207</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2" x14ac:dyDescent="0.2">
      <c r="A983" s="219"/>
      <c r="B983" s="220"/>
      <c r="C983" s="251" t="s">
        <v>86</v>
      </c>
      <c r="D983" s="225"/>
      <c r="E983" s="226">
        <v>5</v>
      </c>
      <c r="F983" s="223"/>
      <c r="G983" s="223"/>
      <c r="H983" s="223"/>
      <c r="I983" s="223"/>
      <c r="J983" s="223"/>
      <c r="K983" s="223"/>
      <c r="L983" s="223"/>
      <c r="M983" s="223"/>
      <c r="N983" s="222"/>
      <c r="O983" s="222"/>
      <c r="P983" s="222"/>
      <c r="Q983" s="222"/>
      <c r="R983" s="223"/>
      <c r="S983" s="223"/>
      <c r="T983" s="223"/>
      <c r="U983" s="223"/>
      <c r="V983" s="223"/>
      <c r="W983" s="223"/>
      <c r="X983" s="223"/>
      <c r="Y983" s="223"/>
      <c r="Z983" s="212"/>
      <c r="AA983" s="212"/>
      <c r="AB983" s="212"/>
      <c r="AC983" s="212"/>
      <c r="AD983" s="212"/>
      <c r="AE983" s="212"/>
      <c r="AF983" s="212"/>
      <c r="AG983" s="212" t="s">
        <v>211</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52"/>
      <c r="D984" s="244"/>
      <c r="E984" s="244"/>
      <c r="F984" s="244"/>
      <c r="G984" s="244"/>
      <c r="H984" s="223"/>
      <c r="I984" s="223"/>
      <c r="J984" s="223"/>
      <c r="K984" s="223"/>
      <c r="L984" s="223"/>
      <c r="M984" s="223"/>
      <c r="N984" s="222"/>
      <c r="O984" s="222"/>
      <c r="P984" s="222"/>
      <c r="Q984" s="222"/>
      <c r="R984" s="223"/>
      <c r="S984" s="223"/>
      <c r="T984" s="223"/>
      <c r="U984" s="223"/>
      <c r="V984" s="223"/>
      <c r="W984" s="223"/>
      <c r="X984" s="223"/>
      <c r="Y984" s="223"/>
      <c r="Z984" s="212"/>
      <c r="AA984" s="212"/>
      <c r="AB984" s="212"/>
      <c r="AC984" s="212"/>
      <c r="AD984" s="212"/>
      <c r="AE984" s="212"/>
      <c r="AF984" s="212"/>
      <c r="AG984" s="212" t="s">
        <v>215</v>
      </c>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1" x14ac:dyDescent="0.2">
      <c r="A985" s="235">
        <v>225</v>
      </c>
      <c r="B985" s="236" t="s">
        <v>1095</v>
      </c>
      <c r="C985" s="249" t="s">
        <v>1096</v>
      </c>
      <c r="D985" s="237" t="s">
        <v>1059</v>
      </c>
      <c r="E985" s="238">
        <v>7</v>
      </c>
      <c r="F985" s="239"/>
      <c r="G985" s="240">
        <f>ROUND(E985*F985,2)</f>
        <v>0</v>
      </c>
      <c r="H985" s="239"/>
      <c r="I985" s="240">
        <f>ROUND(E985*H985,2)</f>
        <v>0</v>
      </c>
      <c r="J985" s="239"/>
      <c r="K985" s="240">
        <f>ROUND(E985*J985,2)</f>
        <v>0</v>
      </c>
      <c r="L985" s="240">
        <v>21</v>
      </c>
      <c r="M985" s="240">
        <f>G985*(1+L985/100)</f>
        <v>0</v>
      </c>
      <c r="N985" s="238">
        <v>5.5999999999999995E-4</v>
      </c>
      <c r="O985" s="238">
        <f>ROUND(E985*N985,2)</f>
        <v>0</v>
      </c>
      <c r="P985" s="238">
        <v>0</v>
      </c>
      <c r="Q985" s="238">
        <f>ROUND(E985*P985,2)</f>
        <v>0</v>
      </c>
      <c r="R985" s="240" t="s">
        <v>963</v>
      </c>
      <c r="S985" s="240" t="s">
        <v>204</v>
      </c>
      <c r="T985" s="241" t="s">
        <v>204</v>
      </c>
      <c r="U985" s="223">
        <v>0.23</v>
      </c>
      <c r="V985" s="223">
        <f>ROUND(E985*U985,2)</f>
        <v>1.61</v>
      </c>
      <c r="W985" s="223"/>
      <c r="X985" s="223" t="s">
        <v>205</v>
      </c>
      <c r="Y985" s="223" t="s">
        <v>206</v>
      </c>
      <c r="Z985" s="212"/>
      <c r="AA985" s="212"/>
      <c r="AB985" s="212"/>
      <c r="AC985" s="212"/>
      <c r="AD985" s="212"/>
      <c r="AE985" s="212"/>
      <c r="AF985" s="212"/>
      <c r="AG985" s="212" t="s">
        <v>207</v>
      </c>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2" x14ac:dyDescent="0.2">
      <c r="A986" s="219"/>
      <c r="B986" s="220"/>
      <c r="C986" s="251" t="s">
        <v>1097</v>
      </c>
      <c r="D986" s="225"/>
      <c r="E986" s="226">
        <v>7</v>
      </c>
      <c r="F986" s="223"/>
      <c r="G986" s="223"/>
      <c r="H986" s="223"/>
      <c r="I986" s="223"/>
      <c r="J986" s="223"/>
      <c r="K986" s="223"/>
      <c r="L986" s="223"/>
      <c r="M986" s="223"/>
      <c r="N986" s="222"/>
      <c r="O986" s="222"/>
      <c r="P986" s="222"/>
      <c r="Q986" s="222"/>
      <c r="R986" s="223"/>
      <c r="S986" s="223"/>
      <c r="T986" s="223"/>
      <c r="U986" s="223"/>
      <c r="V986" s="223"/>
      <c r="W986" s="223"/>
      <c r="X986" s="223"/>
      <c r="Y986" s="223"/>
      <c r="Z986" s="212"/>
      <c r="AA986" s="212"/>
      <c r="AB986" s="212"/>
      <c r="AC986" s="212"/>
      <c r="AD986" s="212"/>
      <c r="AE986" s="212"/>
      <c r="AF986" s="212"/>
      <c r="AG986" s="212" t="s">
        <v>211</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2" x14ac:dyDescent="0.2">
      <c r="A987" s="219"/>
      <c r="B987" s="220"/>
      <c r="C987" s="252"/>
      <c r="D987" s="244"/>
      <c r="E987" s="244"/>
      <c r="F987" s="244"/>
      <c r="G987" s="244"/>
      <c r="H987" s="223"/>
      <c r="I987" s="223"/>
      <c r="J987" s="223"/>
      <c r="K987" s="223"/>
      <c r="L987" s="223"/>
      <c r="M987" s="223"/>
      <c r="N987" s="222"/>
      <c r="O987" s="222"/>
      <c r="P987" s="222"/>
      <c r="Q987" s="222"/>
      <c r="R987" s="223"/>
      <c r="S987" s="223"/>
      <c r="T987" s="223"/>
      <c r="U987" s="223"/>
      <c r="V987" s="223"/>
      <c r="W987" s="223"/>
      <c r="X987" s="223"/>
      <c r="Y987" s="223"/>
      <c r="Z987" s="212"/>
      <c r="AA987" s="212"/>
      <c r="AB987" s="212"/>
      <c r="AC987" s="212"/>
      <c r="AD987" s="212"/>
      <c r="AE987" s="212"/>
      <c r="AF987" s="212"/>
      <c r="AG987" s="212" t="s">
        <v>215</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35">
        <v>226</v>
      </c>
      <c r="B988" s="236" t="s">
        <v>1098</v>
      </c>
      <c r="C988" s="249" t="s">
        <v>1099</v>
      </c>
      <c r="D988" s="237" t="s">
        <v>1059</v>
      </c>
      <c r="E988" s="238">
        <v>5</v>
      </c>
      <c r="F988" s="239"/>
      <c r="G988" s="240">
        <f>ROUND(E988*F988,2)</f>
        <v>0</v>
      </c>
      <c r="H988" s="239"/>
      <c r="I988" s="240">
        <f>ROUND(E988*H988,2)</f>
        <v>0</v>
      </c>
      <c r="J988" s="239"/>
      <c r="K988" s="240">
        <f>ROUND(E988*J988,2)</f>
        <v>0</v>
      </c>
      <c r="L988" s="240">
        <v>21</v>
      </c>
      <c r="M988" s="240">
        <f>G988*(1+L988/100)</f>
        <v>0</v>
      </c>
      <c r="N988" s="238">
        <v>1.6000000000000001E-4</v>
      </c>
      <c r="O988" s="238">
        <f>ROUND(E988*N988,2)</f>
        <v>0</v>
      </c>
      <c r="P988" s="238">
        <v>0</v>
      </c>
      <c r="Q988" s="238">
        <f>ROUND(E988*P988,2)</f>
        <v>0</v>
      </c>
      <c r="R988" s="240" t="s">
        <v>963</v>
      </c>
      <c r="S988" s="240" t="s">
        <v>204</v>
      </c>
      <c r="T988" s="241" t="s">
        <v>204</v>
      </c>
      <c r="U988" s="223">
        <v>0.16500000000000001</v>
      </c>
      <c r="V988" s="223">
        <f>ROUND(E988*U988,2)</f>
        <v>0.83</v>
      </c>
      <c r="W988" s="223"/>
      <c r="X988" s="223" t="s">
        <v>205</v>
      </c>
      <c r="Y988" s="223" t="s">
        <v>206</v>
      </c>
      <c r="Z988" s="212"/>
      <c r="AA988" s="212"/>
      <c r="AB988" s="212"/>
      <c r="AC988" s="212"/>
      <c r="AD988" s="212"/>
      <c r="AE988" s="212"/>
      <c r="AF988" s="212"/>
      <c r="AG988" s="212" t="s">
        <v>207</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51" t="s">
        <v>86</v>
      </c>
      <c r="D989" s="225"/>
      <c r="E989" s="226">
        <v>5</v>
      </c>
      <c r="F989" s="223"/>
      <c r="G989" s="223"/>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211</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52"/>
      <c r="D990" s="244"/>
      <c r="E990" s="244"/>
      <c r="F990" s="244"/>
      <c r="G990" s="244"/>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215</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1" x14ac:dyDescent="0.2">
      <c r="A991" s="235">
        <v>227</v>
      </c>
      <c r="B991" s="236" t="s">
        <v>1100</v>
      </c>
      <c r="C991" s="249" t="s">
        <v>1101</v>
      </c>
      <c r="D991" s="237" t="s">
        <v>1059</v>
      </c>
      <c r="E991" s="238">
        <v>18</v>
      </c>
      <c r="F991" s="239"/>
      <c r="G991" s="240">
        <f>ROUND(E991*F991,2)</f>
        <v>0</v>
      </c>
      <c r="H991" s="239"/>
      <c r="I991" s="240">
        <f>ROUND(E991*H991,2)</f>
        <v>0</v>
      </c>
      <c r="J991" s="239"/>
      <c r="K991" s="240">
        <f>ROUND(E991*J991,2)</f>
        <v>0</v>
      </c>
      <c r="L991" s="240">
        <v>21</v>
      </c>
      <c r="M991" s="240">
        <f>G991*(1+L991/100)</f>
        <v>0</v>
      </c>
      <c r="N991" s="238">
        <v>3.0000000000000001E-5</v>
      </c>
      <c r="O991" s="238">
        <f>ROUND(E991*N991,2)</f>
        <v>0</v>
      </c>
      <c r="P991" s="238">
        <v>0</v>
      </c>
      <c r="Q991" s="238">
        <f>ROUND(E991*P991,2)</f>
        <v>0</v>
      </c>
      <c r="R991" s="240" t="s">
        <v>963</v>
      </c>
      <c r="S991" s="240" t="s">
        <v>204</v>
      </c>
      <c r="T991" s="241" t="s">
        <v>204</v>
      </c>
      <c r="U991" s="223">
        <v>0.33</v>
      </c>
      <c r="V991" s="223">
        <f>ROUND(E991*U991,2)</f>
        <v>5.94</v>
      </c>
      <c r="W991" s="223"/>
      <c r="X991" s="223" t="s">
        <v>205</v>
      </c>
      <c r="Y991" s="223" t="s">
        <v>206</v>
      </c>
      <c r="Z991" s="212"/>
      <c r="AA991" s="212"/>
      <c r="AB991" s="212"/>
      <c r="AC991" s="212"/>
      <c r="AD991" s="212"/>
      <c r="AE991" s="212"/>
      <c r="AF991" s="212"/>
      <c r="AG991" s="212" t="s">
        <v>207</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2" x14ac:dyDescent="0.2">
      <c r="A992" s="219"/>
      <c r="B992" s="220"/>
      <c r="C992" s="251" t="s">
        <v>1102</v>
      </c>
      <c r="D992" s="225"/>
      <c r="E992" s="226"/>
      <c r="F992" s="223"/>
      <c r="G992" s="223"/>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211</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51" t="s">
        <v>1103</v>
      </c>
      <c r="D993" s="225"/>
      <c r="E993" s="226">
        <v>18</v>
      </c>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211</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
      <c r="A994" s="219"/>
      <c r="B994" s="220"/>
      <c r="C994" s="252"/>
      <c r="D994" s="244"/>
      <c r="E994" s="244"/>
      <c r="F994" s="244"/>
      <c r="G994" s="244"/>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215</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35">
        <v>228</v>
      </c>
      <c r="B995" s="236" t="s">
        <v>1104</v>
      </c>
      <c r="C995" s="249" t="s">
        <v>1105</v>
      </c>
      <c r="D995" s="237" t="s">
        <v>1059</v>
      </c>
      <c r="E995" s="238">
        <v>2</v>
      </c>
      <c r="F995" s="239"/>
      <c r="G995" s="240">
        <f>ROUND(E995*F995,2)</f>
        <v>0</v>
      </c>
      <c r="H995" s="239"/>
      <c r="I995" s="240">
        <f>ROUND(E995*H995,2)</f>
        <v>0</v>
      </c>
      <c r="J995" s="239"/>
      <c r="K995" s="240">
        <f>ROUND(E995*J995,2)</f>
        <v>0</v>
      </c>
      <c r="L995" s="240">
        <v>21</v>
      </c>
      <c r="M995" s="240">
        <f>G995*(1+L995/100)</f>
        <v>0</v>
      </c>
      <c r="N995" s="238">
        <v>7.2000000000000005E-4</v>
      </c>
      <c r="O995" s="238">
        <f>ROUND(E995*N995,2)</f>
        <v>0</v>
      </c>
      <c r="P995" s="238">
        <v>0</v>
      </c>
      <c r="Q995" s="238">
        <f>ROUND(E995*P995,2)</f>
        <v>0</v>
      </c>
      <c r="R995" s="240" t="s">
        <v>963</v>
      </c>
      <c r="S995" s="240" t="s">
        <v>204</v>
      </c>
      <c r="T995" s="241" t="s">
        <v>204</v>
      </c>
      <c r="U995" s="223">
        <v>0.50600000000000001</v>
      </c>
      <c r="V995" s="223">
        <f>ROUND(E995*U995,2)</f>
        <v>1.01</v>
      </c>
      <c r="W995" s="223"/>
      <c r="X995" s="223" t="s">
        <v>205</v>
      </c>
      <c r="Y995" s="223" t="s">
        <v>206</v>
      </c>
      <c r="Z995" s="212"/>
      <c r="AA995" s="212"/>
      <c r="AB995" s="212"/>
      <c r="AC995" s="212"/>
      <c r="AD995" s="212"/>
      <c r="AE995" s="212"/>
      <c r="AF995" s="212"/>
      <c r="AG995" s="212" t="s">
        <v>207</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51" t="s">
        <v>80</v>
      </c>
      <c r="D996" s="225"/>
      <c r="E996" s="226">
        <v>2</v>
      </c>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211</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2" x14ac:dyDescent="0.2">
      <c r="A997" s="219"/>
      <c r="B997" s="220"/>
      <c r="C997" s="252"/>
      <c r="D997" s="244"/>
      <c r="E997" s="244"/>
      <c r="F997" s="244"/>
      <c r="G997" s="244"/>
      <c r="H997" s="223"/>
      <c r="I997" s="223"/>
      <c r="J997" s="223"/>
      <c r="K997" s="223"/>
      <c r="L997" s="223"/>
      <c r="M997" s="223"/>
      <c r="N997" s="222"/>
      <c r="O997" s="222"/>
      <c r="P997" s="222"/>
      <c r="Q997" s="222"/>
      <c r="R997" s="223"/>
      <c r="S997" s="223"/>
      <c r="T997" s="223"/>
      <c r="U997" s="223"/>
      <c r="V997" s="223"/>
      <c r="W997" s="223"/>
      <c r="X997" s="223"/>
      <c r="Y997" s="223"/>
      <c r="Z997" s="212"/>
      <c r="AA997" s="212"/>
      <c r="AB997" s="212"/>
      <c r="AC997" s="212"/>
      <c r="AD997" s="212"/>
      <c r="AE997" s="212"/>
      <c r="AF997" s="212"/>
      <c r="AG997" s="212" t="s">
        <v>215</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1" x14ac:dyDescent="0.2">
      <c r="A998" s="235">
        <v>229</v>
      </c>
      <c r="B998" s="236" t="s">
        <v>1106</v>
      </c>
      <c r="C998" s="249" t="s">
        <v>1107</v>
      </c>
      <c r="D998" s="237" t="s">
        <v>1059</v>
      </c>
      <c r="E998" s="238">
        <v>1</v>
      </c>
      <c r="F998" s="239"/>
      <c r="G998" s="240">
        <f>ROUND(E998*F998,2)</f>
        <v>0</v>
      </c>
      <c r="H998" s="239"/>
      <c r="I998" s="240">
        <f>ROUND(E998*H998,2)</f>
        <v>0</v>
      </c>
      <c r="J998" s="239"/>
      <c r="K998" s="240">
        <f>ROUND(E998*J998,2)</f>
        <v>0</v>
      </c>
      <c r="L998" s="240">
        <v>21</v>
      </c>
      <c r="M998" s="240">
        <f>G998*(1+L998/100)</f>
        <v>0</v>
      </c>
      <c r="N998" s="238">
        <v>1.444E-2</v>
      </c>
      <c r="O998" s="238">
        <f>ROUND(E998*N998,2)</f>
        <v>0.01</v>
      </c>
      <c r="P998" s="238">
        <v>0</v>
      </c>
      <c r="Q998" s="238">
        <f>ROUND(E998*P998,2)</f>
        <v>0</v>
      </c>
      <c r="R998" s="240" t="s">
        <v>963</v>
      </c>
      <c r="S998" s="240" t="s">
        <v>204</v>
      </c>
      <c r="T998" s="241" t="s">
        <v>204</v>
      </c>
      <c r="U998" s="223">
        <v>1.25</v>
      </c>
      <c r="V998" s="223">
        <f>ROUND(E998*U998,2)</f>
        <v>1.25</v>
      </c>
      <c r="W998" s="223"/>
      <c r="X998" s="223" t="s">
        <v>205</v>
      </c>
      <c r="Y998" s="223" t="s">
        <v>206</v>
      </c>
      <c r="Z998" s="212"/>
      <c r="AA998" s="212"/>
      <c r="AB998" s="212"/>
      <c r="AC998" s="212"/>
      <c r="AD998" s="212"/>
      <c r="AE998" s="212"/>
      <c r="AF998" s="212"/>
      <c r="AG998" s="212" t="s">
        <v>207</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2" x14ac:dyDescent="0.2">
      <c r="A999" s="219"/>
      <c r="B999" s="220"/>
      <c r="C999" s="251" t="s">
        <v>78</v>
      </c>
      <c r="D999" s="225"/>
      <c r="E999" s="226">
        <v>1</v>
      </c>
      <c r="F999" s="223"/>
      <c r="G999" s="223"/>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211</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2" x14ac:dyDescent="0.2">
      <c r="A1000" s="219"/>
      <c r="B1000" s="220"/>
      <c r="C1000" s="252"/>
      <c r="D1000" s="244"/>
      <c r="E1000" s="244"/>
      <c r="F1000" s="244"/>
      <c r="G1000" s="244"/>
      <c r="H1000" s="223"/>
      <c r="I1000" s="223"/>
      <c r="J1000" s="223"/>
      <c r="K1000" s="223"/>
      <c r="L1000" s="223"/>
      <c r="M1000" s="223"/>
      <c r="N1000" s="222"/>
      <c r="O1000" s="222"/>
      <c r="P1000" s="222"/>
      <c r="Q1000" s="222"/>
      <c r="R1000" s="223"/>
      <c r="S1000" s="223"/>
      <c r="T1000" s="223"/>
      <c r="U1000" s="223"/>
      <c r="V1000" s="223"/>
      <c r="W1000" s="223"/>
      <c r="X1000" s="223"/>
      <c r="Y1000" s="223"/>
      <c r="Z1000" s="212"/>
      <c r="AA1000" s="212"/>
      <c r="AB1000" s="212"/>
      <c r="AC1000" s="212"/>
      <c r="AD1000" s="212"/>
      <c r="AE1000" s="212"/>
      <c r="AF1000" s="212"/>
      <c r="AG1000" s="212" t="s">
        <v>215</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ht="22.5" outlineLevel="1" x14ac:dyDescent="0.2">
      <c r="A1001" s="235">
        <v>230</v>
      </c>
      <c r="B1001" s="236" t="s">
        <v>1108</v>
      </c>
      <c r="C1001" s="249" t="s">
        <v>1109</v>
      </c>
      <c r="D1001" s="237" t="s">
        <v>1059</v>
      </c>
      <c r="E1001" s="238">
        <v>1</v>
      </c>
      <c r="F1001" s="239"/>
      <c r="G1001" s="240">
        <f>ROUND(E1001*F1001,2)</f>
        <v>0</v>
      </c>
      <c r="H1001" s="239"/>
      <c r="I1001" s="240">
        <f>ROUND(E1001*H1001,2)</f>
        <v>0</v>
      </c>
      <c r="J1001" s="239"/>
      <c r="K1001" s="240">
        <f>ROUND(E1001*J1001,2)</f>
        <v>0</v>
      </c>
      <c r="L1001" s="240">
        <v>21</v>
      </c>
      <c r="M1001" s="240">
        <f>G1001*(1+L1001/100)</f>
        <v>0</v>
      </c>
      <c r="N1001" s="238">
        <v>7.0819999999999994E-2</v>
      </c>
      <c r="O1001" s="238">
        <f>ROUND(E1001*N1001,2)</f>
        <v>7.0000000000000007E-2</v>
      </c>
      <c r="P1001" s="238">
        <v>0</v>
      </c>
      <c r="Q1001" s="238">
        <f>ROUND(E1001*P1001,2)</f>
        <v>0</v>
      </c>
      <c r="R1001" s="240" t="s">
        <v>963</v>
      </c>
      <c r="S1001" s="240" t="s">
        <v>204</v>
      </c>
      <c r="T1001" s="241" t="s">
        <v>204</v>
      </c>
      <c r="U1001" s="223">
        <v>2.9580000000000002</v>
      </c>
      <c r="V1001" s="223">
        <f>ROUND(E1001*U1001,2)</f>
        <v>2.96</v>
      </c>
      <c r="W1001" s="223"/>
      <c r="X1001" s="223" t="s">
        <v>205</v>
      </c>
      <c r="Y1001" s="223" t="s">
        <v>206</v>
      </c>
      <c r="Z1001" s="212"/>
      <c r="AA1001" s="212"/>
      <c r="AB1001" s="212"/>
      <c r="AC1001" s="212"/>
      <c r="AD1001" s="212"/>
      <c r="AE1001" s="212"/>
      <c r="AF1001" s="212"/>
      <c r="AG1001" s="212" t="s">
        <v>207</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2" x14ac:dyDescent="0.2">
      <c r="A1002" s="219"/>
      <c r="B1002" s="220"/>
      <c r="C1002" s="251" t="s">
        <v>78</v>
      </c>
      <c r="D1002" s="225"/>
      <c r="E1002" s="226">
        <v>1</v>
      </c>
      <c r="F1002" s="223"/>
      <c r="G1002" s="223"/>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211</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2" x14ac:dyDescent="0.2">
      <c r="A1003" s="219"/>
      <c r="B1003" s="220"/>
      <c r="C1003" s="252"/>
      <c r="D1003" s="244"/>
      <c r="E1003" s="244"/>
      <c r="F1003" s="244"/>
      <c r="G1003" s="244"/>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215</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ht="22.5" outlineLevel="1" x14ac:dyDescent="0.2">
      <c r="A1004" s="235">
        <v>231</v>
      </c>
      <c r="B1004" s="236" t="s">
        <v>1110</v>
      </c>
      <c r="C1004" s="249" t="s">
        <v>1111</v>
      </c>
      <c r="D1004" s="237" t="s">
        <v>1059</v>
      </c>
      <c r="E1004" s="238">
        <v>27</v>
      </c>
      <c r="F1004" s="239"/>
      <c r="G1004" s="240">
        <f>ROUND(E1004*F1004,2)</f>
        <v>0</v>
      </c>
      <c r="H1004" s="239"/>
      <c r="I1004" s="240">
        <f>ROUND(E1004*H1004,2)</f>
        <v>0</v>
      </c>
      <c r="J1004" s="239"/>
      <c r="K1004" s="240">
        <f>ROUND(E1004*J1004,2)</f>
        <v>0</v>
      </c>
      <c r="L1004" s="240">
        <v>21</v>
      </c>
      <c r="M1004" s="240">
        <f>G1004*(1+L1004/100)</f>
        <v>0</v>
      </c>
      <c r="N1004" s="238">
        <v>1.7000000000000001E-4</v>
      </c>
      <c r="O1004" s="238">
        <f>ROUND(E1004*N1004,2)</f>
        <v>0</v>
      </c>
      <c r="P1004" s="238">
        <v>0</v>
      </c>
      <c r="Q1004" s="238">
        <f>ROUND(E1004*P1004,2)</f>
        <v>0</v>
      </c>
      <c r="R1004" s="240" t="s">
        <v>963</v>
      </c>
      <c r="S1004" s="240" t="s">
        <v>204</v>
      </c>
      <c r="T1004" s="241" t="s">
        <v>204</v>
      </c>
      <c r="U1004" s="223">
        <v>0.22700000000000001</v>
      </c>
      <c r="V1004" s="223">
        <f>ROUND(E1004*U1004,2)</f>
        <v>6.13</v>
      </c>
      <c r="W1004" s="223"/>
      <c r="X1004" s="223" t="s">
        <v>205</v>
      </c>
      <c r="Y1004" s="223" t="s">
        <v>206</v>
      </c>
      <c r="Z1004" s="212"/>
      <c r="AA1004" s="212"/>
      <c r="AB1004" s="212"/>
      <c r="AC1004" s="212"/>
      <c r="AD1004" s="212"/>
      <c r="AE1004" s="212"/>
      <c r="AF1004" s="212"/>
      <c r="AG1004" s="212" t="s">
        <v>1112</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2" x14ac:dyDescent="0.2">
      <c r="A1005" s="219"/>
      <c r="B1005" s="220"/>
      <c r="C1005" s="251" t="s">
        <v>1113</v>
      </c>
      <c r="D1005" s="225"/>
      <c r="E1005" s="226">
        <v>27</v>
      </c>
      <c r="F1005" s="223"/>
      <c r="G1005" s="223"/>
      <c r="H1005" s="223"/>
      <c r="I1005" s="223"/>
      <c r="J1005" s="223"/>
      <c r="K1005" s="223"/>
      <c r="L1005" s="223"/>
      <c r="M1005" s="223"/>
      <c r="N1005" s="222"/>
      <c r="O1005" s="222"/>
      <c r="P1005" s="222"/>
      <c r="Q1005" s="222"/>
      <c r="R1005" s="223"/>
      <c r="S1005" s="223"/>
      <c r="T1005" s="223"/>
      <c r="U1005" s="223"/>
      <c r="V1005" s="223"/>
      <c r="W1005" s="223"/>
      <c r="X1005" s="223"/>
      <c r="Y1005" s="223"/>
      <c r="Z1005" s="212"/>
      <c r="AA1005" s="212"/>
      <c r="AB1005" s="212"/>
      <c r="AC1005" s="212"/>
      <c r="AD1005" s="212"/>
      <c r="AE1005" s="212"/>
      <c r="AF1005" s="212"/>
      <c r="AG1005" s="212" t="s">
        <v>211</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2" x14ac:dyDescent="0.2">
      <c r="A1006" s="219"/>
      <c r="B1006" s="220"/>
      <c r="C1006" s="252"/>
      <c r="D1006" s="244"/>
      <c r="E1006" s="244"/>
      <c r="F1006" s="244"/>
      <c r="G1006" s="244"/>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215</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ht="22.5" outlineLevel="1" x14ac:dyDescent="0.2">
      <c r="A1007" s="235">
        <v>232</v>
      </c>
      <c r="B1007" s="236" t="s">
        <v>1114</v>
      </c>
      <c r="C1007" s="249" t="s">
        <v>1115</v>
      </c>
      <c r="D1007" s="237" t="s">
        <v>1059</v>
      </c>
      <c r="E1007" s="238">
        <v>1</v>
      </c>
      <c r="F1007" s="239"/>
      <c r="G1007" s="240">
        <f>ROUND(E1007*F1007,2)</f>
        <v>0</v>
      </c>
      <c r="H1007" s="239"/>
      <c r="I1007" s="240">
        <f>ROUND(E1007*H1007,2)</f>
        <v>0</v>
      </c>
      <c r="J1007" s="239"/>
      <c r="K1007" s="240">
        <f>ROUND(E1007*J1007,2)</f>
        <v>0</v>
      </c>
      <c r="L1007" s="240">
        <v>21</v>
      </c>
      <c r="M1007" s="240">
        <f>G1007*(1+L1007/100)</f>
        <v>0</v>
      </c>
      <c r="N1007" s="238">
        <v>2.4000000000000001E-4</v>
      </c>
      <c r="O1007" s="238">
        <f>ROUND(E1007*N1007,2)</f>
        <v>0</v>
      </c>
      <c r="P1007" s="238">
        <v>0</v>
      </c>
      <c r="Q1007" s="238">
        <f>ROUND(E1007*P1007,2)</f>
        <v>0</v>
      </c>
      <c r="R1007" s="240" t="s">
        <v>963</v>
      </c>
      <c r="S1007" s="240" t="s">
        <v>204</v>
      </c>
      <c r="T1007" s="241" t="s">
        <v>204</v>
      </c>
      <c r="U1007" s="223">
        <v>0.124</v>
      </c>
      <c r="V1007" s="223">
        <f>ROUND(E1007*U1007,2)</f>
        <v>0.12</v>
      </c>
      <c r="W1007" s="223"/>
      <c r="X1007" s="223" t="s">
        <v>205</v>
      </c>
      <c r="Y1007" s="223" t="s">
        <v>206</v>
      </c>
      <c r="Z1007" s="212"/>
      <c r="AA1007" s="212"/>
      <c r="AB1007" s="212"/>
      <c r="AC1007" s="212"/>
      <c r="AD1007" s="212"/>
      <c r="AE1007" s="212"/>
      <c r="AF1007" s="212"/>
      <c r="AG1007" s="212" t="s">
        <v>207</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2" x14ac:dyDescent="0.2">
      <c r="A1008" s="219"/>
      <c r="B1008" s="220"/>
      <c r="C1008" s="251" t="s">
        <v>1116</v>
      </c>
      <c r="D1008" s="225"/>
      <c r="E1008" s="226">
        <v>1</v>
      </c>
      <c r="F1008" s="223"/>
      <c r="G1008" s="223"/>
      <c r="H1008" s="223"/>
      <c r="I1008" s="223"/>
      <c r="J1008" s="223"/>
      <c r="K1008" s="223"/>
      <c r="L1008" s="223"/>
      <c r="M1008" s="223"/>
      <c r="N1008" s="222"/>
      <c r="O1008" s="222"/>
      <c r="P1008" s="222"/>
      <c r="Q1008" s="222"/>
      <c r="R1008" s="223"/>
      <c r="S1008" s="223"/>
      <c r="T1008" s="223"/>
      <c r="U1008" s="223"/>
      <c r="V1008" s="223"/>
      <c r="W1008" s="223"/>
      <c r="X1008" s="223"/>
      <c r="Y1008" s="223"/>
      <c r="Z1008" s="212"/>
      <c r="AA1008" s="212"/>
      <c r="AB1008" s="212"/>
      <c r="AC1008" s="212"/>
      <c r="AD1008" s="212"/>
      <c r="AE1008" s="212"/>
      <c r="AF1008" s="212"/>
      <c r="AG1008" s="212" t="s">
        <v>211</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2" x14ac:dyDescent="0.2">
      <c r="A1009" s="219"/>
      <c r="B1009" s="220"/>
      <c r="C1009" s="252"/>
      <c r="D1009" s="244"/>
      <c r="E1009" s="244"/>
      <c r="F1009" s="244"/>
      <c r="G1009" s="244"/>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215</v>
      </c>
      <c r="AH1009" s="212"/>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22.5" outlineLevel="1" x14ac:dyDescent="0.2">
      <c r="A1010" s="235">
        <v>233</v>
      </c>
      <c r="B1010" s="236" t="s">
        <v>1117</v>
      </c>
      <c r="C1010" s="249" t="s">
        <v>1118</v>
      </c>
      <c r="D1010" s="237" t="s">
        <v>332</v>
      </c>
      <c r="E1010" s="238">
        <v>7</v>
      </c>
      <c r="F1010" s="239"/>
      <c r="G1010" s="240">
        <f>ROUND(E1010*F1010,2)</f>
        <v>0</v>
      </c>
      <c r="H1010" s="239"/>
      <c r="I1010" s="240">
        <f>ROUND(E1010*H1010,2)</f>
        <v>0</v>
      </c>
      <c r="J1010" s="239"/>
      <c r="K1010" s="240">
        <f>ROUND(E1010*J1010,2)</f>
        <v>0</v>
      </c>
      <c r="L1010" s="240">
        <v>21</v>
      </c>
      <c r="M1010" s="240">
        <f>G1010*(1+L1010/100)</f>
        <v>0</v>
      </c>
      <c r="N1010" s="238">
        <v>8.4999999999999995E-4</v>
      </c>
      <c r="O1010" s="238">
        <f>ROUND(E1010*N1010,2)</f>
        <v>0.01</v>
      </c>
      <c r="P1010" s="238">
        <v>0</v>
      </c>
      <c r="Q1010" s="238">
        <f>ROUND(E1010*P1010,2)</f>
        <v>0</v>
      </c>
      <c r="R1010" s="240" t="s">
        <v>963</v>
      </c>
      <c r="S1010" s="240" t="s">
        <v>204</v>
      </c>
      <c r="T1010" s="241" t="s">
        <v>204</v>
      </c>
      <c r="U1010" s="223">
        <v>0.48499999999999999</v>
      </c>
      <c r="V1010" s="223">
        <f>ROUND(E1010*U1010,2)</f>
        <v>3.4</v>
      </c>
      <c r="W1010" s="223"/>
      <c r="X1010" s="223" t="s">
        <v>205</v>
      </c>
      <c r="Y1010" s="223" t="s">
        <v>206</v>
      </c>
      <c r="Z1010" s="212"/>
      <c r="AA1010" s="212"/>
      <c r="AB1010" s="212"/>
      <c r="AC1010" s="212"/>
      <c r="AD1010" s="212"/>
      <c r="AE1010" s="212"/>
      <c r="AF1010" s="212"/>
      <c r="AG1010" s="212" t="s">
        <v>207</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51" t="s">
        <v>1119</v>
      </c>
      <c r="D1011" s="225"/>
      <c r="E1011" s="226">
        <v>7</v>
      </c>
      <c r="F1011" s="223"/>
      <c r="G1011" s="223"/>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211</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2" x14ac:dyDescent="0.2">
      <c r="A1012" s="219"/>
      <c r="B1012" s="220"/>
      <c r="C1012" s="252"/>
      <c r="D1012" s="244"/>
      <c r="E1012" s="244"/>
      <c r="F1012" s="244"/>
      <c r="G1012" s="244"/>
      <c r="H1012" s="223"/>
      <c r="I1012" s="223"/>
      <c r="J1012" s="223"/>
      <c r="K1012" s="223"/>
      <c r="L1012" s="223"/>
      <c r="M1012" s="223"/>
      <c r="N1012" s="222"/>
      <c r="O1012" s="222"/>
      <c r="P1012" s="222"/>
      <c r="Q1012" s="222"/>
      <c r="R1012" s="223"/>
      <c r="S1012" s="223"/>
      <c r="T1012" s="223"/>
      <c r="U1012" s="223"/>
      <c r="V1012" s="223"/>
      <c r="W1012" s="223"/>
      <c r="X1012" s="223"/>
      <c r="Y1012" s="223"/>
      <c r="Z1012" s="212"/>
      <c r="AA1012" s="212"/>
      <c r="AB1012" s="212"/>
      <c r="AC1012" s="212"/>
      <c r="AD1012" s="212"/>
      <c r="AE1012" s="212"/>
      <c r="AF1012" s="212"/>
      <c r="AG1012" s="212" t="s">
        <v>215</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ht="22.5" outlineLevel="1" x14ac:dyDescent="0.2">
      <c r="A1013" s="235">
        <v>234</v>
      </c>
      <c r="B1013" s="236" t="s">
        <v>1120</v>
      </c>
      <c r="C1013" s="249" t="s">
        <v>1121</v>
      </c>
      <c r="D1013" s="237" t="s">
        <v>332</v>
      </c>
      <c r="E1013" s="238">
        <v>2</v>
      </c>
      <c r="F1013" s="239"/>
      <c r="G1013" s="240">
        <f>ROUND(E1013*F1013,2)</f>
        <v>0</v>
      </c>
      <c r="H1013" s="239"/>
      <c r="I1013" s="240">
        <f>ROUND(E1013*H1013,2)</f>
        <v>0</v>
      </c>
      <c r="J1013" s="239"/>
      <c r="K1013" s="240">
        <f>ROUND(E1013*J1013,2)</f>
        <v>0</v>
      </c>
      <c r="L1013" s="240">
        <v>21</v>
      </c>
      <c r="M1013" s="240">
        <f>G1013*(1+L1013/100)</f>
        <v>0</v>
      </c>
      <c r="N1013" s="238">
        <v>1.64E-3</v>
      </c>
      <c r="O1013" s="238">
        <f>ROUND(E1013*N1013,2)</f>
        <v>0</v>
      </c>
      <c r="P1013" s="238">
        <v>0</v>
      </c>
      <c r="Q1013" s="238">
        <f>ROUND(E1013*P1013,2)</f>
        <v>0</v>
      </c>
      <c r="R1013" s="240" t="s">
        <v>963</v>
      </c>
      <c r="S1013" s="240" t="s">
        <v>204</v>
      </c>
      <c r="T1013" s="241" t="s">
        <v>204</v>
      </c>
      <c r="U1013" s="223">
        <v>0.48499999999999999</v>
      </c>
      <c r="V1013" s="223">
        <f>ROUND(E1013*U1013,2)</f>
        <v>0.97</v>
      </c>
      <c r="W1013" s="223"/>
      <c r="X1013" s="223" t="s">
        <v>205</v>
      </c>
      <c r="Y1013" s="223" t="s">
        <v>206</v>
      </c>
      <c r="Z1013" s="212"/>
      <c r="AA1013" s="212"/>
      <c r="AB1013" s="212"/>
      <c r="AC1013" s="212"/>
      <c r="AD1013" s="212"/>
      <c r="AE1013" s="212"/>
      <c r="AF1013" s="212"/>
      <c r="AG1013" s="212" t="s">
        <v>207</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2" x14ac:dyDescent="0.2">
      <c r="A1014" s="219"/>
      <c r="B1014" s="220"/>
      <c r="C1014" s="251" t="s">
        <v>1122</v>
      </c>
      <c r="D1014" s="225"/>
      <c r="E1014" s="226">
        <v>2</v>
      </c>
      <c r="F1014" s="223"/>
      <c r="G1014" s="223"/>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211</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2" x14ac:dyDescent="0.2">
      <c r="A1015" s="219"/>
      <c r="B1015" s="220"/>
      <c r="C1015" s="252"/>
      <c r="D1015" s="244"/>
      <c r="E1015" s="244"/>
      <c r="F1015" s="244"/>
      <c r="G1015" s="244"/>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215</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ht="22.5" outlineLevel="1" x14ac:dyDescent="0.2">
      <c r="A1016" s="235">
        <v>235</v>
      </c>
      <c r="B1016" s="236" t="s">
        <v>1123</v>
      </c>
      <c r="C1016" s="249" t="s">
        <v>1124</v>
      </c>
      <c r="D1016" s="237" t="s">
        <v>332</v>
      </c>
      <c r="E1016" s="238">
        <v>1</v>
      </c>
      <c r="F1016" s="239"/>
      <c r="G1016" s="240">
        <f>ROUND(E1016*F1016,2)</f>
        <v>0</v>
      </c>
      <c r="H1016" s="239"/>
      <c r="I1016" s="240">
        <f>ROUND(E1016*H1016,2)</f>
        <v>0</v>
      </c>
      <c r="J1016" s="239"/>
      <c r="K1016" s="240">
        <f>ROUND(E1016*J1016,2)</f>
        <v>0</v>
      </c>
      <c r="L1016" s="240">
        <v>21</v>
      </c>
      <c r="M1016" s="240">
        <f>G1016*(1+L1016/100)</f>
        <v>0</v>
      </c>
      <c r="N1016" s="238">
        <v>2.5999999999999999E-3</v>
      </c>
      <c r="O1016" s="238">
        <f>ROUND(E1016*N1016,2)</f>
        <v>0</v>
      </c>
      <c r="P1016" s="238">
        <v>0</v>
      </c>
      <c r="Q1016" s="238">
        <f>ROUND(E1016*P1016,2)</f>
        <v>0</v>
      </c>
      <c r="R1016" s="240" t="s">
        <v>963</v>
      </c>
      <c r="S1016" s="240" t="s">
        <v>204</v>
      </c>
      <c r="T1016" s="241" t="s">
        <v>204</v>
      </c>
      <c r="U1016" s="223">
        <v>0.53500000000000003</v>
      </c>
      <c r="V1016" s="223">
        <f>ROUND(E1016*U1016,2)</f>
        <v>0.54</v>
      </c>
      <c r="W1016" s="223"/>
      <c r="X1016" s="223" t="s">
        <v>205</v>
      </c>
      <c r="Y1016" s="223" t="s">
        <v>206</v>
      </c>
      <c r="Z1016" s="212"/>
      <c r="AA1016" s="212"/>
      <c r="AB1016" s="212"/>
      <c r="AC1016" s="212"/>
      <c r="AD1016" s="212"/>
      <c r="AE1016" s="212"/>
      <c r="AF1016" s="212"/>
      <c r="AG1016" s="212" t="s">
        <v>207</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2" x14ac:dyDescent="0.2">
      <c r="A1017" s="219"/>
      <c r="B1017" s="220"/>
      <c r="C1017" s="251" t="s">
        <v>1080</v>
      </c>
      <c r="D1017" s="225"/>
      <c r="E1017" s="226">
        <v>1</v>
      </c>
      <c r="F1017" s="223"/>
      <c r="G1017" s="223"/>
      <c r="H1017" s="223"/>
      <c r="I1017" s="223"/>
      <c r="J1017" s="223"/>
      <c r="K1017" s="223"/>
      <c r="L1017" s="223"/>
      <c r="M1017" s="223"/>
      <c r="N1017" s="222"/>
      <c r="O1017" s="222"/>
      <c r="P1017" s="222"/>
      <c r="Q1017" s="222"/>
      <c r="R1017" s="223"/>
      <c r="S1017" s="223"/>
      <c r="T1017" s="223"/>
      <c r="U1017" s="223"/>
      <c r="V1017" s="223"/>
      <c r="W1017" s="223"/>
      <c r="X1017" s="223"/>
      <c r="Y1017" s="223"/>
      <c r="Z1017" s="212"/>
      <c r="AA1017" s="212"/>
      <c r="AB1017" s="212"/>
      <c r="AC1017" s="212"/>
      <c r="AD1017" s="212"/>
      <c r="AE1017" s="212"/>
      <c r="AF1017" s="212"/>
      <c r="AG1017" s="212" t="s">
        <v>211</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2" x14ac:dyDescent="0.2">
      <c r="A1018" s="219"/>
      <c r="B1018" s="220"/>
      <c r="C1018" s="252"/>
      <c r="D1018" s="244"/>
      <c r="E1018" s="244"/>
      <c r="F1018" s="244"/>
      <c r="G1018" s="244"/>
      <c r="H1018" s="223"/>
      <c r="I1018" s="223"/>
      <c r="J1018" s="223"/>
      <c r="K1018" s="223"/>
      <c r="L1018" s="223"/>
      <c r="M1018" s="223"/>
      <c r="N1018" s="222"/>
      <c r="O1018" s="222"/>
      <c r="P1018" s="222"/>
      <c r="Q1018" s="222"/>
      <c r="R1018" s="223"/>
      <c r="S1018" s="223"/>
      <c r="T1018" s="223"/>
      <c r="U1018" s="223"/>
      <c r="V1018" s="223"/>
      <c r="W1018" s="223"/>
      <c r="X1018" s="223"/>
      <c r="Y1018" s="223"/>
      <c r="Z1018" s="212"/>
      <c r="AA1018" s="212"/>
      <c r="AB1018" s="212"/>
      <c r="AC1018" s="212"/>
      <c r="AD1018" s="212"/>
      <c r="AE1018" s="212"/>
      <c r="AF1018" s="212"/>
      <c r="AG1018" s="212" t="s">
        <v>215</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1" x14ac:dyDescent="0.2">
      <c r="A1019" s="235">
        <v>236</v>
      </c>
      <c r="B1019" s="236" t="s">
        <v>1125</v>
      </c>
      <c r="C1019" s="249" t="s">
        <v>1126</v>
      </c>
      <c r="D1019" s="237" t="s">
        <v>1059</v>
      </c>
      <c r="E1019" s="238">
        <v>1</v>
      </c>
      <c r="F1019" s="239"/>
      <c r="G1019" s="240">
        <f>ROUND(E1019*F1019,2)</f>
        <v>0</v>
      </c>
      <c r="H1019" s="239"/>
      <c r="I1019" s="240">
        <f>ROUND(E1019*H1019,2)</f>
        <v>0</v>
      </c>
      <c r="J1019" s="239"/>
      <c r="K1019" s="240">
        <f>ROUND(E1019*J1019,2)</f>
        <v>0</v>
      </c>
      <c r="L1019" s="240">
        <v>21</v>
      </c>
      <c r="M1019" s="240">
        <f>G1019*(1+L1019/100)</f>
        <v>0</v>
      </c>
      <c r="N1019" s="238">
        <v>0</v>
      </c>
      <c r="O1019" s="238">
        <f>ROUND(E1019*N1019,2)</f>
        <v>0</v>
      </c>
      <c r="P1019" s="238">
        <v>1.56E-3</v>
      </c>
      <c r="Q1019" s="238">
        <f>ROUND(E1019*P1019,2)</f>
        <v>0</v>
      </c>
      <c r="R1019" s="240" t="s">
        <v>963</v>
      </c>
      <c r="S1019" s="240" t="s">
        <v>204</v>
      </c>
      <c r="T1019" s="241" t="s">
        <v>204</v>
      </c>
      <c r="U1019" s="223">
        <v>0.217</v>
      </c>
      <c r="V1019" s="223">
        <f>ROUND(E1019*U1019,2)</f>
        <v>0.22</v>
      </c>
      <c r="W1019" s="223"/>
      <c r="X1019" s="223" t="s">
        <v>205</v>
      </c>
      <c r="Y1019" s="223" t="s">
        <v>206</v>
      </c>
      <c r="Z1019" s="212"/>
      <c r="AA1019" s="212"/>
      <c r="AB1019" s="212"/>
      <c r="AC1019" s="212"/>
      <c r="AD1019" s="212"/>
      <c r="AE1019" s="212"/>
      <c r="AF1019" s="212"/>
      <c r="AG1019" s="212" t="s">
        <v>207</v>
      </c>
      <c r="AH1019" s="212"/>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2" x14ac:dyDescent="0.2">
      <c r="A1020" s="219"/>
      <c r="B1020" s="220"/>
      <c r="C1020" s="255"/>
      <c r="D1020" s="247"/>
      <c r="E1020" s="247"/>
      <c r="F1020" s="247"/>
      <c r="G1020" s="247"/>
      <c r="H1020" s="223"/>
      <c r="I1020" s="223"/>
      <c r="J1020" s="223"/>
      <c r="K1020" s="223"/>
      <c r="L1020" s="223"/>
      <c r="M1020" s="223"/>
      <c r="N1020" s="222"/>
      <c r="O1020" s="222"/>
      <c r="P1020" s="222"/>
      <c r="Q1020" s="222"/>
      <c r="R1020" s="223"/>
      <c r="S1020" s="223"/>
      <c r="T1020" s="223"/>
      <c r="U1020" s="223"/>
      <c r="V1020" s="223"/>
      <c r="W1020" s="223"/>
      <c r="X1020" s="223"/>
      <c r="Y1020" s="223"/>
      <c r="Z1020" s="212"/>
      <c r="AA1020" s="212"/>
      <c r="AB1020" s="212"/>
      <c r="AC1020" s="212"/>
      <c r="AD1020" s="212"/>
      <c r="AE1020" s="212"/>
      <c r="AF1020" s="212"/>
      <c r="AG1020" s="212" t="s">
        <v>215</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1" x14ac:dyDescent="0.2">
      <c r="A1021" s="235">
        <v>237</v>
      </c>
      <c r="B1021" s="236" t="s">
        <v>1127</v>
      </c>
      <c r="C1021" s="249" t="s">
        <v>1128</v>
      </c>
      <c r="D1021" s="237" t="s">
        <v>1059</v>
      </c>
      <c r="E1021" s="238">
        <v>1</v>
      </c>
      <c r="F1021" s="239"/>
      <c r="G1021" s="240">
        <f>ROUND(E1021*F1021,2)</f>
        <v>0</v>
      </c>
      <c r="H1021" s="239"/>
      <c r="I1021" s="240">
        <f>ROUND(E1021*H1021,2)</f>
        <v>0</v>
      </c>
      <c r="J1021" s="239"/>
      <c r="K1021" s="240">
        <f>ROUND(E1021*J1021,2)</f>
        <v>0</v>
      </c>
      <c r="L1021" s="240">
        <v>21</v>
      </c>
      <c r="M1021" s="240">
        <f>G1021*(1+L1021/100)</f>
        <v>0</v>
      </c>
      <c r="N1021" s="238">
        <v>0</v>
      </c>
      <c r="O1021" s="238">
        <f>ROUND(E1021*N1021,2)</f>
        <v>0</v>
      </c>
      <c r="P1021" s="238">
        <v>8.5999999999999998E-4</v>
      </c>
      <c r="Q1021" s="238">
        <f>ROUND(E1021*P1021,2)</f>
        <v>0</v>
      </c>
      <c r="R1021" s="240" t="s">
        <v>963</v>
      </c>
      <c r="S1021" s="240" t="s">
        <v>204</v>
      </c>
      <c r="T1021" s="241" t="s">
        <v>204</v>
      </c>
      <c r="U1021" s="223">
        <v>0.222</v>
      </c>
      <c r="V1021" s="223">
        <f>ROUND(E1021*U1021,2)</f>
        <v>0.22</v>
      </c>
      <c r="W1021" s="223"/>
      <c r="X1021" s="223" t="s">
        <v>205</v>
      </c>
      <c r="Y1021" s="223" t="s">
        <v>206</v>
      </c>
      <c r="Z1021" s="212"/>
      <c r="AA1021" s="212"/>
      <c r="AB1021" s="212"/>
      <c r="AC1021" s="212"/>
      <c r="AD1021" s="212"/>
      <c r="AE1021" s="212"/>
      <c r="AF1021" s="212"/>
      <c r="AG1021" s="212" t="s">
        <v>207</v>
      </c>
      <c r="AH1021" s="212"/>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2" x14ac:dyDescent="0.2">
      <c r="A1022" s="219"/>
      <c r="B1022" s="220"/>
      <c r="C1022" s="251" t="s">
        <v>78</v>
      </c>
      <c r="D1022" s="225"/>
      <c r="E1022" s="226">
        <v>1</v>
      </c>
      <c r="F1022" s="223"/>
      <c r="G1022" s="223"/>
      <c r="H1022" s="223"/>
      <c r="I1022" s="223"/>
      <c r="J1022" s="223"/>
      <c r="K1022" s="223"/>
      <c r="L1022" s="223"/>
      <c r="M1022" s="223"/>
      <c r="N1022" s="222"/>
      <c r="O1022" s="222"/>
      <c r="P1022" s="222"/>
      <c r="Q1022" s="222"/>
      <c r="R1022" s="223"/>
      <c r="S1022" s="223"/>
      <c r="T1022" s="223"/>
      <c r="U1022" s="223"/>
      <c r="V1022" s="223"/>
      <c r="W1022" s="223"/>
      <c r="X1022" s="223"/>
      <c r="Y1022" s="223"/>
      <c r="Z1022" s="212"/>
      <c r="AA1022" s="212"/>
      <c r="AB1022" s="212"/>
      <c r="AC1022" s="212"/>
      <c r="AD1022" s="212"/>
      <c r="AE1022" s="212"/>
      <c r="AF1022" s="212"/>
      <c r="AG1022" s="212" t="s">
        <v>211</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2" x14ac:dyDescent="0.2">
      <c r="A1023" s="219"/>
      <c r="B1023" s="220"/>
      <c r="C1023" s="252"/>
      <c r="D1023" s="244"/>
      <c r="E1023" s="244"/>
      <c r="F1023" s="244"/>
      <c r="G1023" s="244"/>
      <c r="H1023" s="223"/>
      <c r="I1023" s="223"/>
      <c r="J1023" s="223"/>
      <c r="K1023" s="223"/>
      <c r="L1023" s="223"/>
      <c r="M1023" s="223"/>
      <c r="N1023" s="222"/>
      <c r="O1023" s="222"/>
      <c r="P1023" s="222"/>
      <c r="Q1023" s="222"/>
      <c r="R1023" s="223"/>
      <c r="S1023" s="223"/>
      <c r="T1023" s="223"/>
      <c r="U1023" s="223"/>
      <c r="V1023" s="223"/>
      <c r="W1023" s="223"/>
      <c r="X1023" s="223"/>
      <c r="Y1023" s="223"/>
      <c r="Z1023" s="212"/>
      <c r="AA1023" s="212"/>
      <c r="AB1023" s="212"/>
      <c r="AC1023" s="212"/>
      <c r="AD1023" s="212"/>
      <c r="AE1023" s="212"/>
      <c r="AF1023" s="212"/>
      <c r="AG1023" s="212" t="s">
        <v>215</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ht="22.5" outlineLevel="1" x14ac:dyDescent="0.2">
      <c r="A1024" s="235">
        <v>238</v>
      </c>
      <c r="B1024" s="236" t="s">
        <v>1129</v>
      </c>
      <c r="C1024" s="249" t="s">
        <v>1130</v>
      </c>
      <c r="D1024" s="237" t="s">
        <v>332</v>
      </c>
      <c r="E1024" s="238">
        <v>2</v>
      </c>
      <c r="F1024" s="239"/>
      <c r="G1024" s="240">
        <f>ROUND(E1024*F1024,2)</f>
        <v>0</v>
      </c>
      <c r="H1024" s="239"/>
      <c r="I1024" s="240">
        <f>ROUND(E1024*H1024,2)</f>
        <v>0</v>
      </c>
      <c r="J1024" s="239"/>
      <c r="K1024" s="240">
        <f>ROUND(E1024*J1024,2)</f>
        <v>0</v>
      </c>
      <c r="L1024" s="240">
        <v>21</v>
      </c>
      <c r="M1024" s="240">
        <f>G1024*(1+L1024/100)</f>
        <v>0</v>
      </c>
      <c r="N1024" s="238">
        <v>1.5200000000000001E-3</v>
      </c>
      <c r="O1024" s="238">
        <f>ROUND(E1024*N1024,2)</f>
        <v>0</v>
      </c>
      <c r="P1024" s="238">
        <v>0</v>
      </c>
      <c r="Q1024" s="238">
        <f>ROUND(E1024*P1024,2)</f>
        <v>0</v>
      </c>
      <c r="R1024" s="240" t="s">
        <v>963</v>
      </c>
      <c r="S1024" s="240" t="s">
        <v>204</v>
      </c>
      <c r="T1024" s="241" t="s">
        <v>204</v>
      </c>
      <c r="U1024" s="223">
        <v>0.58699999999999997</v>
      </c>
      <c r="V1024" s="223">
        <f>ROUND(E1024*U1024,2)</f>
        <v>1.17</v>
      </c>
      <c r="W1024" s="223"/>
      <c r="X1024" s="223" t="s">
        <v>205</v>
      </c>
      <c r="Y1024" s="223" t="s">
        <v>206</v>
      </c>
      <c r="Z1024" s="212"/>
      <c r="AA1024" s="212"/>
      <c r="AB1024" s="212"/>
      <c r="AC1024" s="212"/>
      <c r="AD1024" s="212"/>
      <c r="AE1024" s="212"/>
      <c r="AF1024" s="212"/>
      <c r="AG1024" s="212" t="s">
        <v>207</v>
      </c>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2" x14ac:dyDescent="0.2">
      <c r="A1025" s="219"/>
      <c r="B1025" s="220"/>
      <c r="C1025" s="251" t="s">
        <v>80</v>
      </c>
      <c r="D1025" s="225"/>
      <c r="E1025" s="226">
        <v>2</v>
      </c>
      <c r="F1025" s="223"/>
      <c r="G1025" s="223"/>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211</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2" x14ac:dyDescent="0.2">
      <c r="A1026" s="219"/>
      <c r="B1026" s="220"/>
      <c r="C1026" s="252"/>
      <c r="D1026" s="244"/>
      <c r="E1026" s="244"/>
      <c r="F1026" s="244"/>
      <c r="G1026" s="244"/>
      <c r="H1026" s="223"/>
      <c r="I1026" s="223"/>
      <c r="J1026" s="223"/>
      <c r="K1026" s="223"/>
      <c r="L1026" s="223"/>
      <c r="M1026" s="223"/>
      <c r="N1026" s="222"/>
      <c r="O1026" s="222"/>
      <c r="P1026" s="222"/>
      <c r="Q1026" s="222"/>
      <c r="R1026" s="223"/>
      <c r="S1026" s="223"/>
      <c r="T1026" s="223"/>
      <c r="U1026" s="223"/>
      <c r="V1026" s="223"/>
      <c r="W1026" s="223"/>
      <c r="X1026" s="223"/>
      <c r="Y1026" s="223"/>
      <c r="Z1026" s="212"/>
      <c r="AA1026" s="212"/>
      <c r="AB1026" s="212"/>
      <c r="AC1026" s="212"/>
      <c r="AD1026" s="212"/>
      <c r="AE1026" s="212"/>
      <c r="AF1026" s="212"/>
      <c r="AG1026" s="212" t="s">
        <v>215</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ht="33.75" outlineLevel="1" x14ac:dyDescent="0.2">
      <c r="A1027" s="235">
        <v>239</v>
      </c>
      <c r="B1027" s="236" t="s">
        <v>1131</v>
      </c>
      <c r="C1027" s="249" t="s">
        <v>1132</v>
      </c>
      <c r="D1027" s="237" t="s">
        <v>332</v>
      </c>
      <c r="E1027" s="238">
        <v>1</v>
      </c>
      <c r="F1027" s="239"/>
      <c r="G1027" s="240">
        <f>ROUND(E1027*F1027,2)</f>
        <v>0</v>
      </c>
      <c r="H1027" s="239"/>
      <c r="I1027" s="240">
        <f>ROUND(E1027*H1027,2)</f>
        <v>0</v>
      </c>
      <c r="J1027" s="239"/>
      <c r="K1027" s="240">
        <f>ROUND(E1027*J1027,2)</f>
        <v>0</v>
      </c>
      <c r="L1027" s="240">
        <v>21</v>
      </c>
      <c r="M1027" s="240">
        <f>G1027*(1+L1027/100)</f>
        <v>0</v>
      </c>
      <c r="N1027" s="238">
        <v>2.7999999999999998E-4</v>
      </c>
      <c r="O1027" s="238">
        <f>ROUND(E1027*N1027,2)</f>
        <v>0</v>
      </c>
      <c r="P1027" s="238">
        <v>0</v>
      </c>
      <c r="Q1027" s="238">
        <f>ROUND(E1027*P1027,2)</f>
        <v>0</v>
      </c>
      <c r="R1027" s="240" t="s">
        <v>963</v>
      </c>
      <c r="S1027" s="240" t="s">
        <v>204</v>
      </c>
      <c r="T1027" s="241" t="s">
        <v>204</v>
      </c>
      <c r="U1027" s="223">
        <v>0.246</v>
      </c>
      <c r="V1027" s="223">
        <f>ROUND(E1027*U1027,2)</f>
        <v>0.25</v>
      </c>
      <c r="W1027" s="223"/>
      <c r="X1027" s="223" t="s">
        <v>205</v>
      </c>
      <c r="Y1027" s="223" t="s">
        <v>206</v>
      </c>
      <c r="Z1027" s="212"/>
      <c r="AA1027" s="212"/>
      <c r="AB1027" s="212"/>
      <c r="AC1027" s="212"/>
      <c r="AD1027" s="212"/>
      <c r="AE1027" s="212"/>
      <c r="AF1027" s="212"/>
      <c r="AG1027" s="212" t="s">
        <v>207</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51" t="s">
        <v>1116</v>
      </c>
      <c r="D1028" s="225"/>
      <c r="E1028" s="226">
        <v>1</v>
      </c>
      <c r="F1028" s="223"/>
      <c r="G1028" s="223"/>
      <c r="H1028" s="223"/>
      <c r="I1028" s="223"/>
      <c r="J1028" s="223"/>
      <c r="K1028" s="223"/>
      <c r="L1028" s="223"/>
      <c r="M1028" s="223"/>
      <c r="N1028" s="222"/>
      <c r="O1028" s="222"/>
      <c r="P1028" s="222"/>
      <c r="Q1028" s="222"/>
      <c r="R1028" s="223"/>
      <c r="S1028" s="223"/>
      <c r="T1028" s="223"/>
      <c r="U1028" s="223"/>
      <c r="V1028" s="223"/>
      <c r="W1028" s="223"/>
      <c r="X1028" s="223"/>
      <c r="Y1028" s="223"/>
      <c r="Z1028" s="212"/>
      <c r="AA1028" s="212"/>
      <c r="AB1028" s="212"/>
      <c r="AC1028" s="212"/>
      <c r="AD1028" s="212"/>
      <c r="AE1028" s="212"/>
      <c r="AF1028" s="212"/>
      <c r="AG1028" s="212" t="s">
        <v>211</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52"/>
      <c r="D1029" s="244"/>
      <c r="E1029" s="244"/>
      <c r="F1029" s="244"/>
      <c r="G1029" s="244"/>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215</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1" x14ac:dyDescent="0.2">
      <c r="A1030" s="235">
        <v>240</v>
      </c>
      <c r="B1030" s="236" t="s">
        <v>1133</v>
      </c>
      <c r="C1030" s="249" t="s">
        <v>1134</v>
      </c>
      <c r="D1030" s="237" t="s">
        <v>1059</v>
      </c>
      <c r="E1030" s="238">
        <v>3</v>
      </c>
      <c r="F1030" s="239"/>
      <c r="G1030" s="240">
        <f>ROUND(E1030*F1030,2)</f>
        <v>0</v>
      </c>
      <c r="H1030" s="239"/>
      <c r="I1030" s="240">
        <f>ROUND(E1030*H1030,2)</f>
        <v>0</v>
      </c>
      <c r="J1030" s="239"/>
      <c r="K1030" s="240">
        <f>ROUND(E1030*J1030,2)</f>
        <v>0</v>
      </c>
      <c r="L1030" s="240">
        <v>21</v>
      </c>
      <c r="M1030" s="240">
        <f>G1030*(1+L1030/100)</f>
        <v>0</v>
      </c>
      <c r="N1030" s="238">
        <v>1.9890000000000001E-2</v>
      </c>
      <c r="O1030" s="238">
        <f>ROUND(E1030*N1030,2)</f>
        <v>0.06</v>
      </c>
      <c r="P1030" s="238">
        <v>0</v>
      </c>
      <c r="Q1030" s="238">
        <f>ROUND(E1030*P1030,2)</f>
        <v>0</v>
      </c>
      <c r="R1030" s="240"/>
      <c r="S1030" s="240" t="s">
        <v>496</v>
      </c>
      <c r="T1030" s="241" t="s">
        <v>204</v>
      </c>
      <c r="U1030" s="223">
        <v>0.97</v>
      </c>
      <c r="V1030" s="223">
        <f>ROUND(E1030*U1030,2)</f>
        <v>2.91</v>
      </c>
      <c r="W1030" s="223"/>
      <c r="X1030" s="223" t="s">
        <v>205</v>
      </c>
      <c r="Y1030" s="223" t="s">
        <v>206</v>
      </c>
      <c r="Z1030" s="212"/>
      <c r="AA1030" s="212"/>
      <c r="AB1030" s="212"/>
      <c r="AC1030" s="212"/>
      <c r="AD1030" s="212"/>
      <c r="AE1030" s="212"/>
      <c r="AF1030" s="212"/>
      <c r="AG1030" s="212" t="s">
        <v>207</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2" x14ac:dyDescent="0.2">
      <c r="A1031" s="219"/>
      <c r="B1031" s="220"/>
      <c r="C1031" s="251" t="s">
        <v>1072</v>
      </c>
      <c r="D1031" s="225"/>
      <c r="E1031" s="226">
        <v>3</v>
      </c>
      <c r="F1031" s="223"/>
      <c r="G1031" s="223"/>
      <c r="H1031" s="223"/>
      <c r="I1031" s="223"/>
      <c r="J1031" s="223"/>
      <c r="K1031" s="223"/>
      <c r="L1031" s="223"/>
      <c r="M1031" s="223"/>
      <c r="N1031" s="222"/>
      <c r="O1031" s="222"/>
      <c r="P1031" s="222"/>
      <c r="Q1031" s="222"/>
      <c r="R1031" s="223"/>
      <c r="S1031" s="223"/>
      <c r="T1031" s="223"/>
      <c r="U1031" s="223"/>
      <c r="V1031" s="223"/>
      <c r="W1031" s="223"/>
      <c r="X1031" s="223"/>
      <c r="Y1031" s="223"/>
      <c r="Z1031" s="212"/>
      <c r="AA1031" s="212"/>
      <c r="AB1031" s="212"/>
      <c r="AC1031" s="212"/>
      <c r="AD1031" s="212"/>
      <c r="AE1031" s="212"/>
      <c r="AF1031" s="212"/>
      <c r="AG1031" s="212" t="s">
        <v>211</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2" x14ac:dyDescent="0.2">
      <c r="A1032" s="219"/>
      <c r="B1032" s="220"/>
      <c r="C1032" s="252"/>
      <c r="D1032" s="244"/>
      <c r="E1032" s="244"/>
      <c r="F1032" s="244"/>
      <c r="G1032" s="244"/>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215</v>
      </c>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ht="22.5" outlineLevel="1" x14ac:dyDescent="0.2">
      <c r="A1033" s="235">
        <v>241</v>
      </c>
      <c r="B1033" s="236" t="s">
        <v>1135</v>
      </c>
      <c r="C1033" s="249" t="s">
        <v>1136</v>
      </c>
      <c r="D1033" s="237" t="s">
        <v>332</v>
      </c>
      <c r="E1033" s="238">
        <v>5</v>
      </c>
      <c r="F1033" s="239"/>
      <c r="G1033" s="240">
        <f>ROUND(E1033*F1033,2)</f>
        <v>0</v>
      </c>
      <c r="H1033" s="239"/>
      <c r="I1033" s="240">
        <f>ROUND(E1033*H1033,2)</f>
        <v>0</v>
      </c>
      <c r="J1033" s="239"/>
      <c r="K1033" s="240">
        <f>ROUND(E1033*J1033,2)</f>
        <v>0</v>
      </c>
      <c r="L1033" s="240">
        <v>21</v>
      </c>
      <c r="M1033" s="240">
        <f>G1033*(1+L1033/100)</f>
        <v>0</v>
      </c>
      <c r="N1033" s="238">
        <v>3.2000000000000003E-4</v>
      </c>
      <c r="O1033" s="238">
        <f>ROUND(E1033*N1033,2)</f>
        <v>0</v>
      </c>
      <c r="P1033" s="238">
        <v>0</v>
      </c>
      <c r="Q1033" s="238">
        <f>ROUND(E1033*P1033,2)</f>
        <v>0</v>
      </c>
      <c r="R1033" s="240" t="s">
        <v>284</v>
      </c>
      <c r="S1033" s="240" t="s">
        <v>204</v>
      </c>
      <c r="T1033" s="241" t="s">
        <v>204</v>
      </c>
      <c r="U1033" s="223">
        <v>0</v>
      </c>
      <c r="V1033" s="223">
        <f>ROUND(E1033*U1033,2)</f>
        <v>0</v>
      </c>
      <c r="W1033" s="223"/>
      <c r="X1033" s="223" t="s">
        <v>285</v>
      </c>
      <c r="Y1033" s="223" t="s">
        <v>206</v>
      </c>
      <c r="Z1033" s="212"/>
      <c r="AA1033" s="212"/>
      <c r="AB1033" s="212"/>
      <c r="AC1033" s="212"/>
      <c r="AD1033" s="212"/>
      <c r="AE1033" s="212"/>
      <c r="AF1033" s="212"/>
      <c r="AG1033" s="212" t="s">
        <v>286</v>
      </c>
      <c r="AH1033" s="212"/>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2" x14ac:dyDescent="0.2">
      <c r="A1034" s="219"/>
      <c r="B1034" s="220"/>
      <c r="C1034" s="251" t="s">
        <v>1137</v>
      </c>
      <c r="D1034" s="225"/>
      <c r="E1034" s="226">
        <v>5</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211</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2" x14ac:dyDescent="0.2">
      <c r="A1035" s="219"/>
      <c r="B1035" s="220"/>
      <c r="C1035" s="252"/>
      <c r="D1035" s="244"/>
      <c r="E1035" s="244"/>
      <c r="F1035" s="244"/>
      <c r="G1035" s="244"/>
      <c r="H1035" s="223"/>
      <c r="I1035" s="223"/>
      <c r="J1035" s="223"/>
      <c r="K1035" s="223"/>
      <c r="L1035" s="223"/>
      <c r="M1035" s="223"/>
      <c r="N1035" s="222"/>
      <c r="O1035" s="222"/>
      <c r="P1035" s="222"/>
      <c r="Q1035" s="222"/>
      <c r="R1035" s="223"/>
      <c r="S1035" s="223"/>
      <c r="T1035" s="223"/>
      <c r="U1035" s="223"/>
      <c r="V1035" s="223"/>
      <c r="W1035" s="223"/>
      <c r="X1035" s="223"/>
      <c r="Y1035" s="223"/>
      <c r="Z1035" s="212"/>
      <c r="AA1035" s="212"/>
      <c r="AB1035" s="212"/>
      <c r="AC1035" s="212"/>
      <c r="AD1035" s="212"/>
      <c r="AE1035" s="212"/>
      <c r="AF1035" s="212"/>
      <c r="AG1035" s="212" t="s">
        <v>215</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1" x14ac:dyDescent="0.2">
      <c r="A1036" s="235">
        <v>242</v>
      </c>
      <c r="B1036" s="236" t="s">
        <v>1138</v>
      </c>
      <c r="C1036" s="249" t="s">
        <v>1139</v>
      </c>
      <c r="D1036" s="237" t="s">
        <v>332</v>
      </c>
      <c r="E1036" s="238">
        <v>2</v>
      </c>
      <c r="F1036" s="239"/>
      <c r="G1036" s="240">
        <f>ROUND(E1036*F1036,2)</f>
        <v>0</v>
      </c>
      <c r="H1036" s="239"/>
      <c r="I1036" s="240">
        <f>ROUND(E1036*H1036,2)</f>
        <v>0</v>
      </c>
      <c r="J1036" s="239"/>
      <c r="K1036" s="240">
        <f>ROUND(E1036*J1036,2)</f>
        <v>0</v>
      </c>
      <c r="L1036" s="240">
        <v>21</v>
      </c>
      <c r="M1036" s="240">
        <f>G1036*(1+L1036/100)</f>
        <v>0</v>
      </c>
      <c r="N1036" s="238">
        <v>0</v>
      </c>
      <c r="O1036" s="238">
        <f>ROUND(E1036*N1036,2)</f>
        <v>0</v>
      </c>
      <c r="P1036" s="238">
        <v>0</v>
      </c>
      <c r="Q1036" s="238">
        <f>ROUND(E1036*P1036,2)</f>
        <v>0</v>
      </c>
      <c r="R1036" s="240" t="s">
        <v>284</v>
      </c>
      <c r="S1036" s="240" t="s">
        <v>204</v>
      </c>
      <c r="T1036" s="241" t="s">
        <v>204</v>
      </c>
      <c r="U1036" s="223">
        <v>0</v>
      </c>
      <c r="V1036" s="223">
        <f>ROUND(E1036*U1036,2)</f>
        <v>0</v>
      </c>
      <c r="W1036" s="223"/>
      <c r="X1036" s="223" t="s">
        <v>285</v>
      </c>
      <c r="Y1036" s="223" t="s">
        <v>206</v>
      </c>
      <c r="Z1036" s="212"/>
      <c r="AA1036" s="212"/>
      <c r="AB1036" s="212"/>
      <c r="AC1036" s="212"/>
      <c r="AD1036" s="212"/>
      <c r="AE1036" s="212"/>
      <c r="AF1036" s="212"/>
      <c r="AG1036" s="212" t="s">
        <v>286</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2" x14ac:dyDescent="0.2">
      <c r="A1037" s="219"/>
      <c r="B1037" s="220"/>
      <c r="C1037" s="251" t="s">
        <v>80</v>
      </c>
      <c r="D1037" s="225"/>
      <c r="E1037" s="226">
        <v>2</v>
      </c>
      <c r="F1037" s="223"/>
      <c r="G1037" s="223"/>
      <c r="H1037" s="223"/>
      <c r="I1037" s="223"/>
      <c r="J1037" s="223"/>
      <c r="K1037" s="223"/>
      <c r="L1037" s="223"/>
      <c r="M1037" s="223"/>
      <c r="N1037" s="222"/>
      <c r="O1037" s="222"/>
      <c r="P1037" s="222"/>
      <c r="Q1037" s="222"/>
      <c r="R1037" s="223"/>
      <c r="S1037" s="223"/>
      <c r="T1037" s="223"/>
      <c r="U1037" s="223"/>
      <c r="V1037" s="223"/>
      <c r="W1037" s="223"/>
      <c r="X1037" s="223"/>
      <c r="Y1037" s="223"/>
      <c r="Z1037" s="212"/>
      <c r="AA1037" s="212"/>
      <c r="AB1037" s="212"/>
      <c r="AC1037" s="212"/>
      <c r="AD1037" s="212"/>
      <c r="AE1037" s="212"/>
      <c r="AF1037" s="212"/>
      <c r="AG1037" s="212" t="s">
        <v>211</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2" x14ac:dyDescent="0.2">
      <c r="A1038" s="219"/>
      <c r="B1038" s="220"/>
      <c r="C1038" s="252"/>
      <c r="D1038" s="244"/>
      <c r="E1038" s="244"/>
      <c r="F1038" s="244"/>
      <c r="G1038" s="244"/>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215</v>
      </c>
      <c r="AH1038" s="212"/>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ht="22.5" outlineLevel="1" x14ac:dyDescent="0.2">
      <c r="A1039" s="235">
        <v>243</v>
      </c>
      <c r="B1039" s="236" t="s">
        <v>1140</v>
      </c>
      <c r="C1039" s="249" t="s">
        <v>1141</v>
      </c>
      <c r="D1039" s="237" t="s">
        <v>332</v>
      </c>
      <c r="E1039" s="238">
        <v>1</v>
      </c>
      <c r="F1039" s="239"/>
      <c r="G1039" s="240">
        <f>ROUND(E1039*F1039,2)</f>
        <v>0</v>
      </c>
      <c r="H1039" s="239"/>
      <c r="I1039" s="240">
        <f>ROUND(E1039*H1039,2)</f>
        <v>0</v>
      </c>
      <c r="J1039" s="239"/>
      <c r="K1039" s="240">
        <f>ROUND(E1039*J1039,2)</f>
        <v>0</v>
      </c>
      <c r="L1039" s="240">
        <v>21</v>
      </c>
      <c r="M1039" s="240">
        <f>G1039*(1+L1039/100)</f>
        <v>0</v>
      </c>
      <c r="N1039" s="238">
        <v>8.3700000000000007E-3</v>
      </c>
      <c r="O1039" s="238">
        <f>ROUND(E1039*N1039,2)</f>
        <v>0.01</v>
      </c>
      <c r="P1039" s="238">
        <v>0</v>
      </c>
      <c r="Q1039" s="238">
        <f>ROUND(E1039*P1039,2)</f>
        <v>0</v>
      </c>
      <c r="R1039" s="240" t="s">
        <v>284</v>
      </c>
      <c r="S1039" s="240" t="s">
        <v>204</v>
      </c>
      <c r="T1039" s="241" t="s">
        <v>204</v>
      </c>
      <c r="U1039" s="223">
        <v>0</v>
      </c>
      <c r="V1039" s="223">
        <f>ROUND(E1039*U1039,2)</f>
        <v>0</v>
      </c>
      <c r="W1039" s="223"/>
      <c r="X1039" s="223" t="s">
        <v>285</v>
      </c>
      <c r="Y1039" s="223" t="s">
        <v>206</v>
      </c>
      <c r="Z1039" s="212"/>
      <c r="AA1039" s="212"/>
      <c r="AB1039" s="212"/>
      <c r="AC1039" s="212"/>
      <c r="AD1039" s="212"/>
      <c r="AE1039" s="212"/>
      <c r="AF1039" s="212"/>
      <c r="AG1039" s="212" t="s">
        <v>286</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2" x14ac:dyDescent="0.2">
      <c r="A1040" s="219"/>
      <c r="B1040" s="220"/>
      <c r="C1040" s="251" t="s">
        <v>1142</v>
      </c>
      <c r="D1040" s="225"/>
      <c r="E1040" s="226">
        <v>1</v>
      </c>
      <c r="F1040" s="223"/>
      <c r="G1040" s="223"/>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211</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2" x14ac:dyDescent="0.2">
      <c r="A1041" s="219"/>
      <c r="B1041" s="220"/>
      <c r="C1041" s="252"/>
      <c r="D1041" s="244"/>
      <c r="E1041" s="244"/>
      <c r="F1041" s="244"/>
      <c r="G1041" s="244"/>
      <c r="H1041" s="223"/>
      <c r="I1041" s="223"/>
      <c r="J1041" s="223"/>
      <c r="K1041" s="223"/>
      <c r="L1041" s="223"/>
      <c r="M1041" s="223"/>
      <c r="N1041" s="222"/>
      <c r="O1041" s="222"/>
      <c r="P1041" s="222"/>
      <c r="Q1041" s="222"/>
      <c r="R1041" s="223"/>
      <c r="S1041" s="223"/>
      <c r="T1041" s="223"/>
      <c r="U1041" s="223"/>
      <c r="V1041" s="223"/>
      <c r="W1041" s="223"/>
      <c r="X1041" s="223"/>
      <c r="Y1041" s="223"/>
      <c r="Z1041" s="212"/>
      <c r="AA1041" s="212"/>
      <c r="AB1041" s="212"/>
      <c r="AC1041" s="212"/>
      <c r="AD1041" s="212"/>
      <c r="AE1041" s="212"/>
      <c r="AF1041" s="212"/>
      <c r="AG1041" s="212" t="s">
        <v>215</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ht="22.5" outlineLevel="1" x14ac:dyDescent="0.2">
      <c r="A1042" s="235">
        <v>244</v>
      </c>
      <c r="B1042" s="236" t="s">
        <v>1143</v>
      </c>
      <c r="C1042" s="249" t="s">
        <v>1144</v>
      </c>
      <c r="D1042" s="237" t="s">
        <v>332</v>
      </c>
      <c r="E1042" s="238">
        <v>1</v>
      </c>
      <c r="F1042" s="239"/>
      <c r="G1042" s="240">
        <f>ROUND(E1042*F1042,2)</f>
        <v>0</v>
      </c>
      <c r="H1042" s="239"/>
      <c r="I1042" s="240">
        <f>ROUND(E1042*H1042,2)</f>
        <v>0</v>
      </c>
      <c r="J1042" s="239"/>
      <c r="K1042" s="240">
        <f>ROUND(E1042*J1042,2)</f>
        <v>0</v>
      </c>
      <c r="L1042" s="240">
        <v>21</v>
      </c>
      <c r="M1042" s="240">
        <f>G1042*(1+L1042/100)</f>
        <v>0</v>
      </c>
      <c r="N1042" s="238">
        <v>6.4999999999999997E-3</v>
      </c>
      <c r="O1042" s="238">
        <f>ROUND(E1042*N1042,2)</f>
        <v>0.01</v>
      </c>
      <c r="P1042" s="238">
        <v>0</v>
      </c>
      <c r="Q1042" s="238">
        <f>ROUND(E1042*P1042,2)</f>
        <v>0</v>
      </c>
      <c r="R1042" s="240" t="s">
        <v>284</v>
      </c>
      <c r="S1042" s="240" t="s">
        <v>204</v>
      </c>
      <c r="T1042" s="241" t="s">
        <v>204</v>
      </c>
      <c r="U1042" s="223">
        <v>0</v>
      </c>
      <c r="V1042" s="223">
        <f>ROUND(E1042*U1042,2)</f>
        <v>0</v>
      </c>
      <c r="W1042" s="223"/>
      <c r="X1042" s="223" t="s">
        <v>285</v>
      </c>
      <c r="Y1042" s="223" t="s">
        <v>206</v>
      </c>
      <c r="Z1042" s="212"/>
      <c r="AA1042" s="212"/>
      <c r="AB1042" s="212"/>
      <c r="AC1042" s="212"/>
      <c r="AD1042" s="212"/>
      <c r="AE1042" s="212"/>
      <c r="AF1042" s="212"/>
      <c r="AG1042" s="212" t="s">
        <v>286</v>
      </c>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2" x14ac:dyDescent="0.2">
      <c r="A1043" s="219"/>
      <c r="B1043" s="220"/>
      <c r="C1043" s="251" t="s">
        <v>1145</v>
      </c>
      <c r="D1043" s="225"/>
      <c r="E1043" s="226">
        <v>1</v>
      </c>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211</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2" x14ac:dyDescent="0.2">
      <c r="A1044" s="219"/>
      <c r="B1044" s="220"/>
      <c r="C1044" s="252"/>
      <c r="D1044" s="244"/>
      <c r="E1044" s="244"/>
      <c r="F1044" s="244"/>
      <c r="G1044" s="244"/>
      <c r="H1044" s="223"/>
      <c r="I1044" s="223"/>
      <c r="J1044" s="223"/>
      <c r="K1044" s="223"/>
      <c r="L1044" s="223"/>
      <c r="M1044" s="223"/>
      <c r="N1044" s="222"/>
      <c r="O1044" s="222"/>
      <c r="P1044" s="222"/>
      <c r="Q1044" s="222"/>
      <c r="R1044" s="223"/>
      <c r="S1044" s="223"/>
      <c r="T1044" s="223"/>
      <c r="U1044" s="223"/>
      <c r="V1044" s="223"/>
      <c r="W1044" s="223"/>
      <c r="X1044" s="223"/>
      <c r="Y1044" s="223"/>
      <c r="Z1044" s="212"/>
      <c r="AA1044" s="212"/>
      <c r="AB1044" s="212"/>
      <c r="AC1044" s="212"/>
      <c r="AD1044" s="212"/>
      <c r="AE1044" s="212"/>
      <c r="AF1044" s="212"/>
      <c r="AG1044" s="212" t="s">
        <v>215</v>
      </c>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ht="22.5" outlineLevel="1" x14ac:dyDescent="0.2">
      <c r="A1045" s="235">
        <v>245</v>
      </c>
      <c r="B1045" s="236" t="s">
        <v>1146</v>
      </c>
      <c r="C1045" s="249" t="s">
        <v>1147</v>
      </c>
      <c r="D1045" s="237" t="s">
        <v>332</v>
      </c>
      <c r="E1045" s="238">
        <v>1</v>
      </c>
      <c r="F1045" s="239"/>
      <c r="G1045" s="240">
        <f>ROUND(E1045*F1045,2)</f>
        <v>0</v>
      </c>
      <c r="H1045" s="239"/>
      <c r="I1045" s="240">
        <f>ROUND(E1045*H1045,2)</f>
        <v>0</v>
      </c>
      <c r="J1045" s="239"/>
      <c r="K1045" s="240">
        <f>ROUND(E1045*J1045,2)</f>
        <v>0</v>
      </c>
      <c r="L1045" s="240">
        <v>21</v>
      </c>
      <c r="M1045" s="240">
        <f>G1045*(1+L1045/100)</f>
        <v>0</v>
      </c>
      <c r="N1045" s="238">
        <v>4.4999999999999997E-3</v>
      </c>
      <c r="O1045" s="238">
        <f>ROUND(E1045*N1045,2)</f>
        <v>0</v>
      </c>
      <c r="P1045" s="238">
        <v>0</v>
      </c>
      <c r="Q1045" s="238">
        <f>ROUND(E1045*P1045,2)</f>
        <v>0</v>
      </c>
      <c r="R1045" s="240" t="s">
        <v>284</v>
      </c>
      <c r="S1045" s="240" t="s">
        <v>204</v>
      </c>
      <c r="T1045" s="241" t="s">
        <v>204</v>
      </c>
      <c r="U1045" s="223">
        <v>0</v>
      </c>
      <c r="V1045" s="223">
        <f>ROUND(E1045*U1045,2)</f>
        <v>0</v>
      </c>
      <c r="W1045" s="223"/>
      <c r="X1045" s="223" t="s">
        <v>285</v>
      </c>
      <c r="Y1045" s="223" t="s">
        <v>206</v>
      </c>
      <c r="Z1045" s="212"/>
      <c r="AA1045" s="212"/>
      <c r="AB1045" s="212"/>
      <c r="AC1045" s="212"/>
      <c r="AD1045" s="212"/>
      <c r="AE1045" s="212"/>
      <c r="AF1045" s="212"/>
      <c r="AG1045" s="212" t="s">
        <v>286</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51" t="s">
        <v>1148</v>
      </c>
      <c r="D1046" s="225"/>
      <c r="E1046" s="226">
        <v>1</v>
      </c>
      <c r="F1046" s="223"/>
      <c r="G1046" s="223"/>
      <c r="H1046" s="223"/>
      <c r="I1046" s="223"/>
      <c r="J1046" s="223"/>
      <c r="K1046" s="223"/>
      <c r="L1046" s="223"/>
      <c r="M1046" s="223"/>
      <c r="N1046" s="222"/>
      <c r="O1046" s="222"/>
      <c r="P1046" s="222"/>
      <c r="Q1046" s="222"/>
      <c r="R1046" s="223"/>
      <c r="S1046" s="223"/>
      <c r="T1046" s="223"/>
      <c r="U1046" s="223"/>
      <c r="V1046" s="223"/>
      <c r="W1046" s="223"/>
      <c r="X1046" s="223"/>
      <c r="Y1046" s="223"/>
      <c r="Z1046" s="212"/>
      <c r="AA1046" s="212"/>
      <c r="AB1046" s="212"/>
      <c r="AC1046" s="212"/>
      <c r="AD1046" s="212"/>
      <c r="AE1046" s="212"/>
      <c r="AF1046" s="212"/>
      <c r="AG1046" s="212" t="s">
        <v>211</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2" x14ac:dyDescent="0.2">
      <c r="A1047" s="219"/>
      <c r="B1047" s="220"/>
      <c r="C1047" s="252"/>
      <c r="D1047" s="244"/>
      <c r="E1047" s="244"/>
      <c r="F1047" s="244"/>
      <c r="G1047" s="244"/>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215</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ht="22.5" outlineLevel="1" x14ac:dyDescent="0.2">
      <c r="A1048" s="235">
        <v>246</v>
      </c>
      <c r="B1048" s="236" t="s">
        <v>1149</v>
      </c>
      <c r="C1048" s="249" t="s">
        <v>1150</v>
      </c>
      <c r="D1048" s="237" t="s">
        <v>332</v>
      </c>
      <c r="E1048" s="238">
        <v>1</v>
      </c>
      <c r="F1048" s="239"/>
      <c r="G1048" s="240">
        <f>ROUND(E1048*F1048,2)</f>
        <v>0</v>
      </c>
      <c r="H1048" s="239"/>
      <c r="I1048" s="240">
        <f>ROUND(E1048*H1048,2)</f>
        <v>0</v>
      </c>
      <c r="J1048" s="239"/>
      <c r="K1048" s="240">
        <f>ROUND(E1048*J1048,2)</f>
        <v>0</v>
      </c>
      <c r="L1048" s="240">
        <v>21</v>
      </c>
      <c r="M1048" s="240">
        <f>G1048*(1+L1048/100)</f>
        <v>0</v>
      </c>
      <c r="N1048" s="238">
        <v>3.63E-3</v>
      </c>
      <c r="O1048" s="238">
        <f>ROUND(E1048*N1048,2)</f>
        <v>0</v>
      </c>
      <c r="P1048" s="238">
        <v>0</v>
      </c>
      <c r="Q1048" s="238">
        <f>ROUND(E1048*P1048,2)</f>
        <v>0</v>
      </c>
      <c r="R1048" s="240" t="s">
        <v>284</v>
      </c>
      <c r="S1048" s="240" t="s">
        <v>204</v>
      </c>
      <c r="T1048" s="241" t="s">
        <v>204</v>
      </c>
      <c r="U1048" s="223">
        <v>0</v>
      </c>
      <c r="V1048" s="223">
        <f>ROUND(E1048*U1048,2)</f>
        <v>0</v>
      </c>
      <c r="W1048" s="223"/>
      <c r="X1048" s="223" t="s">
        <v>285</v>
      </c>
      <c r="Y1048" s="223" t="s">
        <v>206</v>
      </c>
      <c r="Z1048" s="212"/>
      <c r="AA1048" s="212"/>
      <c r="AB1048" s="212"/>
      <c r="AC1048" s="212"/>
      <c r="AD1048" s="212"/>
      <c r="AE1048" s="212"/>
      <c r="AF1048" s="212"/>
      <c r="AG1048" s="212" t="s">
        <v>286</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2" x14ac:dyDescent="0.2">
      <c r="A1049" s="219"/>
      <c r="B1049" s="220"/>
      <c r="C1049" s="251" t="s">
        <v>1151</v>
      </c>
      <c r="D1049" s="225"/>
      <c r="E1049" s="226">
        <v>1</v>
      </c>
      <c r="F1049" s="223"/>
      <c r="G1049" s="223"/>
      <c r="H1049" s="223"/>
      <c r="I1049" s="223"/>
      <c r="J1049" s="223"/>
      <c r="K1049" s="223"/>
      <c r="L1049" s="223"/>
      <c r="M1049" s="223"/>
      <c r="N1049" s="222"/>
      <c r="O1049" s="222"/>
      <c r="P1049" s="222"/>
      <c r="Q1049" s="222"/>
      <c r="R1049" s="223"/>
      <c r="S1049" s="223"/>
      <c r="T1049" s="223"/>
      <c r="U1049" s="223"/>
      <c r="V1049" s="223"/>
      <c r="W1049" s="223"/>
      <c r="X1049" s="223"/>
      <c r="Y1049" s="223"/>
      <c r="Z1049" s="212"/>
      <c r="AA1049" s="212"/>
      <c r="AB1049" s="212"/>
      <c r="AC1049" s="212"/>
      <c r="AD1049" s="212"/>
      <c r="AE1049" s="212"/>
      <c r="AF1049" s="212"/>
      <c r="AG1049" s="212" t="s">
        <v>211</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52"/>
      <c r="D1050" s="244"/>
      <c r="E1050" s="244"/>
      <c r="F1050" s="244"/>
      <c r="G1050" s="244"/>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215</v>
      </c>
      <c r="AH1050" s="212"/>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ht="33.75" outlineLevel="1" x14ac:dyDescent="0.2">
      <c r="A1051" s="235">
        <v>247</v>
      </c>
      <c r="B1051" s="236" t="s">
        <v>1152</v>
      </c>
      <c r="C1051" s="249" t="s">
        <v>1153</v>
      </c>
      <c r="D1051" s="237" t="s">
        <v>332</v>
      </c>
      <c r="E1051" s="238">
        <v>1</v>
      </c>
      <c r="F1051" s="239"/>
      <c r="G1051" s="240">
        <f>ROUND(E1051*F1051,2)</f>
        <v>0</v>
      </c>
      <c r="H1051" s="239"/>
      <c r="I1051" s="240">
        <f>ROUND(E1051*H1051,2)</f>
        <v>0</v>
      </c>
      <c r="J1051" s="239"/>
      <c r="K1051" s="240">
        <f>ROUND(E1051*J1051,2)</f>
        <v>0</v>
      </c>
      <c r="L1051" s="240">
        <v>21</v>
      </c>
      <c r="M1051" s="240">
        <f>G1051*(1+L1051/100)</f>
        <v>0</v>
      </c>
      <c r="N1051" s="238">
        <v>2.5899999999999999E-3</v>
      </c>
      <c r="O1051" s="238">
        <f>ROUND(E1051*N1051,2)</f>
        <v>0</v>
      </c>
      <c r="P1051" s="238">
        <v>0</v>
      </c>
      <c r="Q1051" s="238">
        <f>ROUND(E1051*P1051,2)</f>
        <v>0</v>
      </c>
      <c r="R1051" s="240" t="s">
        <v>284</v>
      </c>
      <c r="S1051" s="240" t="s">
        <v>204</v>
      </c>
      <c r="T1051" s="241" t="s">
        <v>204</v>
      </c>
      <c r="U1051" s="223">
        <v>0</v>
      </c>
      <c r="V1051" s="223">
        <f>ROUND(E1051*U1051,2)</f>
        <v>0</v>
      </c>
      <c r="W1051" s="223"/>
      <c r="X1051" s="223" t="s">
        <v>285</v>
      </c>
      <c r="Y1051" s="223" t="s">
        <v>206</v>
      </c>
      <c r="Z1051" s="212"/>
      <c r="AA1051" s="212"/>
      <c r="AB1051" s="212"/>
      <c r="AC1051" s="212"/>
      <c r="AD1051" s="212"/>
      <c r="AE1051" s="212"/>
      <c r="AF1051" s="212"/>
      <c r="AG1051" s="212" t="s">
        <v>286</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2" x14ac:dyDescent="0.2">
      <c r="A1052" s="219"/>
      <c r="B1052" s="220"/>
      <c r="C1052" s="251" t="s">
        <v>1154</v>
      </c>
      <c r="D1052" s="225"/>
      <c r="E1052" s="226">
        <v>1</v>
      </c>
      <c r="F1052" s="223"/>
      <c r="G1052" s="223"/>
      <c r="H1052" s="223"/>
      <c r="I1052" s="223"/>
      <c r="J1052" s="223"/>
      <c r="K1052" s="223"/>
      <c r="L1052" s="223"/>
      <c r="M1052" s="223"/>
      <c r="N1052" s="222"/>
      <c r="O1052" s="222"/>
      <c r="P1052" s="222"/>
      <c r="Q1052" s="222"/>
      <c r="R1052" s="223"/>
      <c r="S1052" s="223"/>
      <c r="T1052" s="223"/>
      <c r="U1052" s="223"/>
      <c r="V1052" s="223"/>
      <c r="W1052" s="223"/>
      <c r="X1052" s="223"/>
      <c r="Y1052" s="223"/>
      <c r="Z1052" s="212"/>
      <c r="AA1052" s="212"/>
      <c r="AB1052" s="212"/>
      <c r="AC1052" s="212"/>
      <c r="AD1052" s="212"/>
      <c r="AE1052" s="212"/>
      <c r="AF1052" s="212"/>
      <c r="AG1052" s="212" t="s">
        <v>211</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52"/>
      <c r="D1053" s="244"/>
      <c r="E1053" s="244"/>
      <c r="F1053" s="244"/>
      <c r="G1053" s="244"/>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215</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35">
        <v>248</v>
      </c>
      <c r="B1054" s="236" t="s">
        <v>1155</v>
      </c>
      <c r="C1054" s="249" t="s">
        <v>1156</v>
      </c>
      <c r="D1054" s="237" t="s">
        <v>332</v>
      </c>
      <c r="E1054" s="238">
        <v>6</v>
      </c>
      <c r="F1054" s="239"/>
      <c r="G1054" s="240">
        <f>ROUND(E1054*F1054,2)</f>
        <v>0</v>
      </c>
      <c r="H1054" s="239"/>
      <c r="I1054" s="240">
        <f>ROUND(E1054*H1054,2)</f>
        <v>0</v>
      </c>
      <c r="J1054" s="239"/>
      <c r="K1054" s="240">
        <f>ROUND(E1054*J1054,2)</f>
        <v>0</v>
      </c>
      <c r="L1054" s="240">
        <v>21</v>
      </c>
      <c r="M1054" s="240">
        <f>G1054*(1+L1054/100)</f>
        <v>0</v>
      </c>
      <c r="N1054" s="238">
        <v>0</v>
      </c>
      <c r="O1054" s="238">
        <f>ROUND(E1054*N1054,2)</f>
        <v>0</v>
      </c>
      <c r="P1054" s="238">
        <v>0</v>
      </c>
      <c r="Q1054" s="238">
        <f>ROUND(E1054*P1054,2)</f>
        <v>0</v>
      </c>
      <c r="R1054" s="240"/>
      <c r="S1054" s="240" t="s">
        <v>496</v>
      </c>
      <c r="T1054" s="241" t="s">
        <v>379</v>
      </c>
      <c r="U1054" s="223">
        <v>0</v>
      </c>
      <c r="V1054" s="223">
        <f>ROUND(E1054*U1054,2)</f>
        <v>0</v>
      </c>
      <c r="W1054" s="223"/>
      <c r="X1054" s="223" t="s">
        <v>285</v>
      </c>
      <c r="Y1054" s="223" t="s">
        <v>206</v>
      </c>
      <c r="Z1054" s="212"/>
      <c r="AA1054" s="212"/>
      <c r="AB1054" s="212"/>
      <c r="AC1054" s="212"/>
      <c r="AD1054" s="212"/>
      <c r="AE1054" s="212"/>
      <c r="AF1054" s="212"/>
      <c r="AG1054" s="212" t="s">
        <v>286</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2" x14ac:dyDescent="0.2">
      <c r="A1055" s="219"/>
      <c r="B1055" s="220"/>
      <c r="C1055" s="251" t="s">
        <v>88</v>
      </c>
      <c r="D1055" s="225"/>
      <c r="E1055" s="226">
        <v>6</v>
      </c>
      <c r="F1055" s="223"/>
      <c r="G1055" s="223"/>
      <c r="H1055" s="223"/>
      <c r="I1055" s="223"/>
      <c r="J1055" s="223"/>
      <c r="K1055" s="223"/>
      <c r="L1055" s="223"/>
      <c r="M1055" s="223"/>
      <c r="N1055" s="222"/>
      <c r="O1055" s="222"/>
      <c r="P1055" s="222"/>
      <c r="Q1055" s="222"/>
      <c r="R1055" s="223"/>
      <c r="S1055" s="223"/>
      <c r="T1055" s="223"/>
      <c r="U1055" s="223"/>
      <c r="V1055" s="223"/>
      <c r="W1055" s="223"/>
      <c r="X1055" s="223"/>
      <c r="Y1055" s="223"/>
      <c r="Z1055" s="212"/>
      <c r="AA1055" s="212"/>
      <c r="AB1055" s="212"/>
      <c r="AC1055" s="212"/>
      <c r="AD1055" s="212"/>
      <c r="AE1055" s="212"/>
      <c r="AF1055" s="212"/>
      <c r="AG1055" s="212" t="s">
        <v>211</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
      <c r="A1056" s="219"/>
      <c r="B1056" s="220"/>
      <c r="C1056" s="252"/>
      <c r="D1056" s="244"/>
      <c r="E1056" s="244"/>
      <c r="F1056" s="244"/>
      <c r="G1056" s="244"/>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215</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ht="22.5" outlineLevel="1" x14ac:dyDescent="0.2">
      <c r="A1057" s="235">
        <v>249</v>
      </c>
      <c r="B1057" s="236" t="s">
        <v>1157</v>
      </c>
      <c r="C1057" s="249" t="s">
        <v>1158</v>
      </c>
      <c r="D1057" s="237" t="s">
        <v>332</v>
      </c>
      <c r="E1057" s="238">
        <v>1</v>
      </c>
      <c r="F1057" s="239"/>
      <c r="G1057" s="240">
        <f>ROUND(E1057*F1057,2)</f>
        <v>0</v>
      </c>
      <c r="H1057" s="239"/>
      <c r="I1057" s="240">
        <f>ROUND(E1057*H1057,2)</f>
        <v>0</v>
      </c>
      <c r="J1057" s="239"/>
      <c r="K1057" s="240">
        <f>ROUND(E1057*J1057,2)</f>
        <v>0</v>
      </c>
      <c r="L1057" s="240">
        <v>21</v>
      </c>
      <c r="M1057" s="240">
        <f>G1057*(1+L1057/100)</f>
        <v>0</v>
      </c>
      <c r="N1057" s="238">
        <v>1.6E-2</v>
      </c>
      <c r="O1057" s="238">
        <f>ROUND(E1057*N1057,2)</f>
        <v>0.02</v>
      </c>
      <c r="P1057" s="238">
        <v>0</v>
      </c>
      <c r="Q1057" s="238">
        <f>ROUND(E1057*P1057,2)</f>
        <v>0</v>
      </c>
      <c r="R1057" s="240" t="s">
        <v>284</v>
      </c>
      <c r="S1057" s="240" t="s">
        <v>204</v>
      </c>
      <c r="T1057" s="241" t="s">
        <v>204</v>
      </c>
      <c r="U1057" s="223">
        <v>0</v>
      </c>
      <c r="V1057" s="223">
        <f>ROUND(E1057*U1057,2)</f>
        <v>0</v>
      </c>
      <c r="W1057" s="223"/>
      <c r="X1057" s="223" t="s">
        <v>285</v>
      </c>
      <c r="Y1057" s="223" t="s">
        <v>206</v>
      </c>
      <c r="Z1057" s="212"/>
      <c r="AA1057" s="212"/>
      <c r="AB1057" s="212"/>
      <c r="AC1057" s="212"/>
      <c r="AD1057" s="212"/>
      <c r="AE1057" s="212"/>
      <c r="AF1057" s="212"/>
      <c r="AG1057" s="212" t="s">
        <v>286</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2" x14ac:dyDescent="0.2">
      <c r="A1058" s="219"/>
      <c r="B1058" s="220"/>
      <c r="C1058" s="251" t="s">
        <v>1142</v>
      </c>
      <c r="D1058" s="225"/>
      <c r="E1058" s="226">
        <v>1</v>
      </c>
      <c r="F1058" s="223"/>
      <c r="G1058" s="223"/>
      <c r="H1058" s="223"/>
      <c r="I1058" s="223"/>
      <c r="J1058" s="223"/>
      <c r="K1058" s="223"/>
      <c r="L1058" s="223"/>
      <c r="M1058" s="223"/>
      <c r="N1058" s="222"/>
      <c r="O1058" s="222"/>
      <c r="P1058" s="222"/>
      <c r="Q1058" s="222"/>
      <c r="R1058" s="223"/>
      <c r="S1058" s="223"/>
      <c r="T1058" s="223"/>
      <c r="U1058" s="223"/>
      <c r="V1058" s="223"/>
      <c r="W1058" s="223"/>
      <c r="X1058" s="223"/>
      <c r="Y1058" s="223"/>
      <c r="Z1058" s="212"/>
      <c r="AA1058" s="212"/>
      <c r="AB1058" s="212"/>
      <c r="AC1058" s="212"/>
      <c r="AD1058" s="212"/>
      <c r="AE1058" s="212"/>
      <c r="AF1058" s="212"/>
      <c r="AG1058" s="212" t="s">
        <v>211</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2" x14ac:dyDescent="0.2">
      <c r="A1059" s="219"/>
      <c r="B1059" s="220"/>
      <c r="C1059" s="252"/>
      <c r="D1059" s="244"/>
      <c r="E1059" s="244"/>
      <c r="F1059" s="244"/>
      <c r="G1059" s="244"/>
      <c r="H1059" s="223"/>
      <c r="I1059" s="223"/>
      <c r="J1059" s="223"/>
      <c r="K1059" s="223"/>
      <c r="L1059" s="223"/>
      <c r="M1059" s="223"/>
      <c r="N1059" s="222"/>
      <c r="O1059" s="222"/>
      <c r="P1059" s="222"/>
      <c r="Q1059" s="222"/>
      <c r="R1059" s="223"/>
      <c r="S1059" s="223"/>
      <c r="T1059" s="223"/>
      <c r="U1059" s="223"/>
      <c r="V1059" s="223"/>
      <c r="W1059" s="223"/>
      <c r="X1059" s="223"/>
      <c r="Y1059" s="223"/>
      <c r="Z1059" s="212"/>
      <c r="AA1059" s="212"/>
      <c r="AB1059" s="212"/>
      <c r="AC1059" s="212"/>
      <c r="AD1059" s="212"/>
      <c r="AE1059" s="212"/>
      <c r="AF1059" s="212"/>
      <c r="AG1059" s="212" t="s">
        <v>215</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ht="22.5" outlineLevel="1" x14ac:dyDescent="0.2">
      <c r="A1060" s="235">
        <v>250</v>
      </c>
      <c r="B1060" s="236" t="s">
        <v>1159</v>
      </c>
      <c r="C1060" s="249" t="s">
        <v>1160</v>
      </c>
      <c r="D1060" s="237" t="s">
        <v>332</v>
      </c>
      <c r="E1060" s="238">
        <v>1</v>
      </c>
      <c r="F1060" s="239"/>
      <c r="G1060" s="240">
        <f>ROUND(E1060*F1060,2)</f>
        <v>0</v>
      </c>
      <c r="H1060" s="239"/>
      <c r="I1060" s="240">
        <f>ROUND(E1060*H1060,2)</f>
        <v>0</v>
      </c>
      <c r="J1060" s="239"/>
      <c r="K1060" s="240">
        <f>ROUND(E1060*J1060,2)</f>
        <v>0</v>
      </c>
      <c r="L1060" s="240">
        <v>21</v>
      </c>
      <c r="M1060" s="240">
        <f>G1060*(1+L1060/100)</f>
        <v>0</v>
      </c>
      <c r="N1060" s="238">
        <v>0.01</v>
      </c>
      <c r="O1060" s="238">
        <f>ROUND(E1060*N1060,2)</f>
        <v>0.01</v>
      </c>
      <c r="P1060" s="238">
        <v>0</v>
      </c>
      <c r="Q1060" s="238">
        <f>ROUND(E1060*P1060,2)</f>
        <v>0</v>
      </c>
      <c r="R1060" s="240" t="s">
        <v>284</v>
      </c>
      <c r="S1060" s="240" t="s">
        <v>204</v>
      </c>
      <c r="T1060" s="241" t="s">
        <v>204</v>
      </c>
      <c r="U1060" s="223">
        <v>0</v>
      </c>
      <c r="V1060" s="223">
        <f>ROUND(E1060*U1060,2)</f>
        <v>0</v>
      </c>
      <c r="W1060" s="223"/>
      <c r="X1060" s="223" t="s">
        <v>285</v>
      </c>
      <c r="Y1060" s="223" t="s">
        <v>206</v>
      </c>
      <c r="Z1060" s="212"/>
      <c r="AA1060" s="212"/>
      <c r="AB1060" s="212"/>
      <c r="AC1060" s="212"/>
      <c r="AD1060" s="212"/>
      <c r="AE1060" s="212"/>
      <c r="AF1060" s="212"/>
      <c r="AG1060" s="212" t="s">
        <v>286</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2" x14ac:dyDescent="0.2">
      <c r="A1061" s="219"/>
      <c r="B1061" s="220"/>
      <c r="C1061" s="251" t="s">
        <v>1151</v>
      </c>
      <c r="D1061" s="225"/>
      <c r="E1061" s="226">
        <v>1</v>
      </c>
      <c r="F1061" s="223"/>
      <c r="G1061" s="223"/>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211</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2" x14ac:dyDescent="0.2">
      <c r="A1062" s="219"/>
      <c r="B1062" s="220"/>
      <c r="C1062" s="252"/>
      <c r="D1062" s="244"/>
      <c r="E1062" s="244"/>
      <c r="F1062" s="244"/>
      <c r="G1062" s="244"/>
      <c r="H1062" s="223"/>
      <c r="I1062" s="223"/>
      <c r="J1062" s="223"/>
      <c r="K1062" s="223"/>
      <c r="L1062" s="223"/>
      <c r="M1062" s="223"/>
      <c r="N1062" s="222"/>
      <c r="O1062" s="222"/>
      <c r="P1062" s="222"/>
      <c r="Q1062" s="222"/>
      <c r="R1062" s="223"/>
      <c r="S1062" s="223"/>
      <c r="T1062" s="223"/>
      <c r="U1062" s="223"/>
      <c r="V1062" s="223"/>
      <c r="W1062" s="223"/>
      <c r="X1062" s="223"/>
      <c r="Y1062" s="223"/>
      <c r="Z1062" s="212"/>
      <c r="AA1062" s="212"/>
      <c r="AB1062" s="212"/>
      <c r="AC1062" s="212"/>
      <c r="AD1062" s="212"/>
      <c r="AE1062" s="212"/>
      <c r="AF1062" s="212"/>
      <c r="AG1062" s="212" t="s">
        <v>215</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1" x14ac:dyDescent="0.2">
      <c r="A1063" s="235">
        <v>251</v>
      </c>
      <c r="B1063" s="236" t="s">
        <v>1161</v>
      </c>
      <c r="C1063" s="249" t="s">
        <v>1162</v>
      </c>
      <c r="D1063" s="237" t="s">
        <v>332</v>
      </c>
      <c r="E1063" s="238">
        <v>2</v>
      </c>
      <c r="F1063" s="239"/>
      <c r="G1063" s="240">
        <f>ROUND(E1063*F1063,2)</f>
        <v>0</v>
      </c>
      <c r="H1063" s="239"/>
      <c r="I1063" s="240">
        <f>ROUND(E1063*H1063,2)</f>
        <v>0</v>
      </c>
      <c r="J1063" s="239"/>
      <c r="K1063" s="240">
        <f>ROUND(E1063*J1063,2)</f>
        <v>0</v>
      </c>
      <c r="L1063" s="240">
        <v>21</v>
      </c>
      <c r="M1063" s="240">
        <f>G1063*(1+L1063/100)</f>
        <v>0</v>
      </c>
      <c r="N1063" s="238">
        <v>1.7000000000000001E-2</v>
      </c>
      <c r="O1063" s="238">
        <f>ROUND(E1063*N1063,2)</f>
        <v>0.03</v>
      </c>
      <c r="P1063" s="238">
        <v>0</v>
      </c>
      <c r="Q1063" s="238">
        <f>ROUND(E1063*P1063,2)</f>
        <v>0</v>
      </c>
      <c r="R1063" s="240"/>
      <c r="S1063" s="240" t="s">
        <v>496</v>
      </c>
      <c r="T1063" s="241" t="s">
        <v>204</v>
      </c>
      <c r="U1063" s="223">
        <v>0</v>
      </c>
      <c r="V1063" s="223">
        <f>ROUND(E1063*U1063,2)</f>
        <v>0</v>
      </c>
      <c r="W1063" s="223"/>
      <c r="X1063" s="223" t="s">
        <v>285</v>
      </c>
      <c r="Y1063" s="223" t="s">
        <v>206</v>
      </c>
      <c r="Z1063" s="212"/>
      <c r="AA1063" s="212"/>
      <c r="AB1063" s="212"/>
      <c r="AC1063" s="212"/>
      <c r="AD1063" s="212"/>
      <c r="AE1063" s="212"/>
      <c r="AF1063" s="212"/>
      <c r="AG1063" s="212" t="s">
        <v>286</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2" x14ac:dyDescent="0.2">
      <c r="A1064" s="219"/>
      <c r="B1064" s="220"/>
      <c r="C1064" s="251" t="s">
        <v>80</v>
      </c>
      <c r="D1064" s="225"/>
      <c r="E1064" s="226">
        <v>2</v>
      </c>
      <c r="F1064" s="223"/>
      <c r="G1064" s="223"/>
      <c r="H1064" s="223"/>
      <c r="I1064" s="223"/>
      <c r="J1064" s="223"/>
      <c r="K1064" s="223"/>
      <c r="L1064" s="223"/>
      <c r="M1064" s="223"/>
      <c r="N1064" s="222"/>
      <c r="O1064" s="222"/>
      <c r="P1064" s="222"/>
      <c r="Q1064" s="222"/>
      <c r="R1064" s="223"/>
      <c r="S1064" s="223"/>
      <c r="T1064" s="223"/>
      <c r="U1064" s="223"/>
      <c r="V1064" s="223"/>
      <c r="W1064" s="223"/>
      <c r="X1064" s="223"/>
      <c r="Y1064" s="223"/>
      <c r="Z1064" s="212"/>
      <c r="AA1064" s="212"/>
      <c r="AB1064" s="212"/>
      <c r="AC1064" s="212"/>
      <c r="AD1064" s="212"/>
      <c r="AE1064" s="212"/>
      <c r="AF1064" s="212"/>
      <c r="AG1064" s="212" t="s">
        <v>211</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2" x14ac:dyDescent="0.2">
      <c r="A1065" s="219"/>
      <c r="B1065" s="220"/>
      <c r="C1065" s="252"/>
      <c r="D1065" s="244"/>
      <c r="E1065" s="244"/>
      <c r="F1065" s="244"/>
      <c r="G1065" s="244"/>
      <c r="H1065" s="223"/>
      <c r="I1065" s="223"/>
      <c r="J1065" s="223"/>
      <c r="K1065" s="223"/>
      <c r="L1065" s="223"/>
      <c r="M1065" s="223"/>
      <c r="N1065" s="222"/>
      <c r="O1065" s="222"/>
      <c r="P1065" s="222"/>
      <c r="Q1065" s="222"/>
      <c r="R1065" s="223"/>
      <c r="S1065" s="223"/>
      <c r="T1065" s="223"/>
      <c r="U1065" s="223"/>
      <c r="V1065" s="223"/>
      <c r="W1065" s="223"/>
      <c r="X1065" s="223"/>
      <c r="Y1065" s="223"/>
      <c r="Z1065" s="212"/>
      <c r="AA1065" s="212"/>
      <c r="AB1065" s="212"/>
      <c r="AC1065" s="212"/>
      <c r="AD1065" s="212"/>
      <c r="AE1065" s="212"/>
      <c r="AF1065" s="212"/>
      <c r="AG1065" s="212" t="s">
        <v>215</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19">
        <v>252</v>
      </c>
      <c r="B1066" s="220" t="s">
        <v>1163</v>
      </c>
      <c r="C1066" s="253" t="s">
        <v>1164</v>
      </c>
      <c r="D1066" s="221" t="s">
        <v>0</v>
      </c>
      <c r="E1066" s="243"/>
      <c r="F1066" s="224"/>
      <c r="G1066" s="223">
        <f>ROUND(E1066*F1066,2)</f>
        <v>0</v>
      </c>
      <c r="H1066" s="224"/>
      <c r="I1066" s="223">
        <f>ROUND(E1066*H1066,2)</f>
        <v>0</v>
      </c>
      <c r="J1066" s="224"/>
      <c r="K1066" s="223">
        <f>ROUND(E1066*J1066,2)</f>
        <v>0</v>
      </c>
      <c r="L1066" s="223">
        <v>21</v>
      </c>
      <c r="M1066" s="223">
        <f>G1066*(1+L1066/100)</f>
        <v>0</v>
      </c>
      <c r="N1066" s="222">
        <v>0</v>
      </c>
      <c r="O1066" s="222">
        <f>ROUND(E1066*N1066,2)</f>
        <v>0</v>
      </c>
      <c r="P1066" s="222">
        <v>0</v>
      </c>
      <c r="Q1066" s="222">
        <f>ROUND(E1066*P1066,2)</f>
        <v>0</v>
      </c>
      <c r="R1066" s="223" t="s">
        <v>963</v>
      </c>
      <c r="S1066" s="223" t="s">
        <v>204</v>
      </c>
      <c r="T1066" s="223" t="s">
        <v>204</v>
      </c>
      <c r="U1066" s="223">
        <v>0</v>
      </c>
      <c r="V1066" s="223">
        <f>ROUND(E1066*U1066,2)</f>
        <v>0</v>
      </c>
      <c r="W1066" s="223"/>
      <c r="X1066" s="223" t="s">
        <v>837</v>
      </c>
      <c r="Y1066" s="223" t="s">
        <v>206</v>
      </c>
      <c r="Z1066" s="212"/>
      <c r="AA1066" s="212"/>
      <c r="AB1066" s="212"/>
      <c r="AC1066" s="212"/>
      <c r="AD1066" s="212"/>
      <c r="AE1066" s="212"/>
      <c r="AF1066" s="212"/>
      <c r="AG1066" s="212" t="s">
        <v>838</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
      <c r="A1067" s="219"/>
      <c r="B1067" s="220"/>
      <c r="C1067" s="254" t="s">
        <v>1064</v>
      </c>
      <c r="D1067" s="246"/>
      <c r="E1067" s="246"/>
      <c r="F1067" s="246"/>
      <c r="G1067" s="246"/>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209</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2" x14ac:dyDescent="0.2">
      <c r="A1068" s="219"/>
      <c r="B1068" s="220"/>
      <c r="C1068" s="252"/>
      <c r="D1068" s="244"/>
      <c r="E1068" s="244"/>
      <c r="F1068" s="244"/>
      <c r="G1068" s="244"/>
      <c r="H1068" s="223"/>
      <c r="I1068" s="223"/>
      <c r="J1068" s="223"/>
      <c r="K1068" s="223"/>
      <c r="L1068" s="223"/>
      <c r="M1068" s="223"/>
      <c r="N1068" s="222"/>
      <c r="O1068" s="222"/>
      <c r="P1068" s="222"/>
      <c r="Q1068" s="222"/>
      <c r="R1068" s="223"/>
      <c r="S1068" s="223"/>
      <c r="T1068" s="223"/>
      <c r="U1068" s="223"/>
      <c r="V1068" s="223"/>
      <c r="W1068" s="223"/>
      <c r="X1068" s="223"/>
      <c r="Y1068" s="223"/>
      <c r="Z1068" s="212"/>
      <c r="AA1068" s="212"/>
      <c r="AB1068" s="212"/>
      <c r="AC1068" s="212"/>
      <c r="AD1068" s="212"/>
      <c r="AE1068" s="212"/>
      <c r="AF1068" s="212"/>
      <c r="AG1068" s="212" t="s">
        <v>215</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x14ac:dyDescent="0.2">
      <c r="A1069" s="228" t="s">
        <v>198</v>
      </c>
      <c r="B1069" s="229" t="s">
        <v>126</v>
      </c>
      <c r="C1069" s="248" t="s">
        <v>127</v>
      </c>
      <c r="D1069" s="230"/>
      <c r="E1069" s="231"/>
      <c r="F1069" s="232"/>
      <c r="G1069" s="232">
        <f>SUMIF(AG1070:AG1076,"&lt;&gt;NOR",G1070:G1076)</f>
        <v>0</v>
      </c>
      <c r="H1069" s="232"/>
      <c r="I1069" s="232">
        <f>SUM(I1070:I1076)</f>
        <v>0</v>
      </c>
      <c r="J1069" s="232"/>
      <c r="K1069" s="232">
        <f>SUM(K1070:K1076)</f>
        <v>0</v>
      </c>
      <c r="L1069" s="232"/>
      <c r="M1069" s="232">
        <f>SUM(M1070:M1076)</f>
        <v>0</v>
      </c>
      <c r="N1069" s="231"/>
      <c r="O1069" s="231">
        <f>SUM(O1070:O1076)</f>
        <v>0.05</v>
      </c>
      <c r="P1069" s="231"/>
      <c r="Q1069" s="231">
        <f>SUM(Q1070:Q1076)</f>
        <v>0</v>
      </c>
      <c r="R1069" s="232"/>
      <c r="S1069" s="232"/>
      <c r="T1069" s="233"/>
      <c r="U1069" s="227"/>
      <c r="V1069" s="227">
        <f>SUM(V1070:V1076)</f>
        <v>8.93</v>
      </c>
      <c r="W1069" s="227"/>
      <c r="X1069" s="227"/>
      <c r="Y1069" s="227"/>
      <c r="AG1069" t="s">
        <v>199</v>
      </c>
    </row>
    <row r="1070" spans="1:60" ht="45" outlineLevel="1" x14ac:dyDescent="0.2">
      <c r="A1070" s="235">
        <v>253</v>
      </c>
      <c r="B1070" s="236" t="s">
        <v>1165</v>
      </c>
      <c r="C1070" s="249" t="s">
        <v>1166</v>
      </c>
      <c r="D1070" s="237" t="s">
        <v>1059</v>
      </c>
      <c r="E1070" s="238">
        <v>5</v>
      </c>
      <c r="F1070" s="239"/>
      <c r="G1070" s="240">
        <f>ROUND(E1070*F1070,2)</f>
        <v>0</v>
      </c>
      <c r="H1070" s="239"/>
      <c r="I1070" s="240">
        <f>ROUND(E1070*H1070,2)</f>
        <v>0</v>
      </c>
      <c r="J1070" s="239"/>
      <c r="K1070" s="240">
        <f>ROUND(E1070*J1070,2)</f>
        <v>0</v>
      </c>
      <c r="L1070" s="240">
        <v>21</v>
      </c>
      <c r="M1070" s="240">
        <f>G1070*(1+L1070/100)</f>
        <v>0</v>
      </c>
      <c r="N1070" s="238">
        <v>8.9999999999999993E-3</v>
      </c>
      <c r="O1070" s="238">
        <f>ROUND(E1070*N1070,2)</f>
        <v>0.05</v>
      </c>
      <c r="P1070" s="238">
        <v>0</v>
      </c>
      <c r="Q1070" s="238">
        <f>ROUND(E1070*P1070,2)</f>
        <v>0</v>
      </c>
      <c r="R1070" s="240" t="s">
        <v>963</v>
      </c>
      <c r="S1070" s="240" t="s">
        <v>204</v>
      </c>
      <c r="T1070" s="241" t="s">
        <v>204</v>
      </c>
      <c r="U1070" s="223">
        <v>1.77</v>
      </c>
      <c r="V1070" s="223">
        <f>ROUND(E1070*U1070,2)</f>
        <v>8.85</v>
      </c>
      <c r="W1070" s="223"/>
      <c r="X1070" s="223" t="s">
        <v>205</v>
      </c>
      <c r="Y1070" s="223" t="s">
        <v>206</v>
      </c>
      <c r="Z1070" s="212"/>
      <c r="AA1070" s="212"/>
      <c r="AB1070" s="212"/>
      <c r="AC1070" s="212"/>
      <c r="AD1070" s="212"/>
      <c r="AE1070" s="212"/>
      <c r="AF1070" s="212"/>
      <c r="AG1070" s="212" t="s">
        <v>207</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51" t="s">
        <v>1069</v>
      </c>
      <c r="D1071" s="225"/>
      <c r="E1071" s="226">
        <v>2</v>
      </c>
      <c r="F1071" s="223"/>
      <c r="G1071" s="223"/>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211</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51" t="s">
        <v>1072</v>
      </c>
      <c r="D1072" s="225"/>
      <c r="E1072" s="226">
        <v>3</v>
      </c>
      <c r="F1072" s="223"/>
      <c r="G1072" s="223"/>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211</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
      <c r="A1073" s="219"/>
      <c r="B1073" s="220"/>
      <c r="C1073" s="252"/>
      <c r="D1073" s="244"/>
      <c r="E1073" s="244"/>
      <c r="F1073" s="244"/>
      <c r="G1073" s="244"/>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215</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1" x14ac:dyDescent="0.2">
      <c r="A1074" s="235">
        <v>254</v>
      </c>
      <c r="B1074" s="236" t="s">
        <v>1167</v>
      </c>
      <c r="C1074" s="249" t="s">
        <v>1168</v>
      </c>
      <c r="D1074" s="237" t="s">
        <v>283</v>
      </c>
      <c r="E1074" s="238">
        <v>4.4999999999999998E-2</v>
      </c>
      <c r="F1074" s="239"/>
      <c r="G1074" s="240">
        <f>ROUND(E1074*F1074,2)</f>
        <v>0</v>
      </c>
      <c r="H1074" s="239"/>
      <c r="I1074" s="240">
        <f>ROUND(E1074*H1074,2)</f>
        <v>0</v>
      </c>
      <c r="J1074" s="239"/>
      <c r="K1074" s="240">
        <f>ROUND(E1074*J1074,2)</f>
        <v>0</v>
      </c>
      <c r="L1074" s="240">
        <v>21</v>
      </c>
      <c r="M1074" s="240">
        <f>G1074*(1+L1074/100)</f>
        <v>0</v>
      </c>
      <c r="N1074" s="238">
        <v>0</v>
      </c>
      <c r="O1074" s="238">
        <f>ROUND(E1074*N1074,2)</f>
        <v>0</v>
      </c>
      <c r="P1074" s="238">
        <v>0</v>
      </c>
      <c r="Q1074" s="238">
        <f>ROUND(E1074*P1074,2)</f>
        <v>0</v>
      </c>
      <c r="R1074" s="240" t="s">
        <v>963</v>
      </c>
      <c r="S1074" s="240" t="s">
        <v>204</v>
      </c>
      <c r="T1074" s="241" t="s">
        <v>204</v>
      </c>
      <c r="U1074" s="223">
        <v>1.667</v>
      </c>
      <c r="V1074" s="223">
        <f>ROUND(E1074*U1074,2)</f>
        <v>0.08</v>
      </c>
      <c r="W1074" s="223"/>
      <c r="X1074" s="223" t="s">
        <v>837</v>
      </c>
      <c r="Y1074" s="223" t="s">
        <v>206</v>
      </c>
      <c r="Z1074" s="212"/>
      <c r="AA1074" s="212"/>
      <c r="AB1074" s="212"/>
      <c r="AC1074" s="212"/>
      <c r="AD1074" s="212"/>
      <c r="AE1074" s="212"/>
      <c r="AF1074" s="212"/>
      <c r="AG1074" s="212" t="s">
        <v>838</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2" x14ac:dyDescent="0.2">
      <c r="A1075" s="219"/>
      <c r="B1075" s="220"/>
      <c r="C1075" s="250" t="s">
        <v>1064</v>
      </c>
      <c r="D1075" s="242"/>
      <c r="E1075" s="242"/>
      <c r="F1075" s="242"/>
      <c r="G1075" s="242"/>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209</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2" x14ac:dyDescent="0.2">
      <c r="A1076" s="219"/>
      <c r="B1076" s="220"/>
      <c r="C1076" s="252"/>
      <c r="D1076" s="244"/>
      <c r="E1076" s="244"/>
      <c r="F1076" s="244"/>
      <c r="G1076" s="244"/>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215</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x14ac:dyDescent="0.2">
      <c r="A1077" s="228" t="s">
        <v>198</v>
      </c>
      <c r="B1077" s="229" t="s">
        <v>128</v>
      </c>
      <c r="C1077" s="248" t="s">
        <v>129</v>
      </c>
      <c r="D1077" s="230"/>
      <c r="E1077" s="231"/>
      <c r="F1077" s="232"/>
      <c r="G1077" s="232">
        <f>SUMIF(AG1078:AG1098,"&lt;&gt;NOR",G1078:G1098)</f>
        <v>0</v>
      </c>
      <c r="H1077" s="232"/>
      <c r="I1077" s="232">
        <f>SUM(I1078:I1098)</f>
        <v>0</v>
      </c>
      <c r="J1077" s="232"/>
      <c r="K1077" s="232">
        <f>SUM(K1078:K1098)</f>
        <v>0</v>
      </c>
      <c r="L1077" s="232"/>
      <c r="M1077" s="232">
        <f>SUM(M1078:M1098)</f>
        <v>0</v>
      </c>
      <c r="N1077" s="231"/>
      <c r="O1077" s="231">
        <f>SUM(O1078:O1098)</f>
        <v>0</v>
      </c>
      <c r="P1077" s="231"/>
      <c r="Q1077" s="231">
        <f>SUM(Q1078:Q1098)</f>
        <v>0</v>
      </c>
      <c r="R1077" s="232"/>
      <c r="S1077" s="232"/>
      <c r="T1077" s="233"/>
      <c r="U1077" s="227"/>
      <c r="V1077" s="227">
        <f>SUM(V1078:V1098)</f>
        <v>5.7099999999999991</v>
      </c>
      <c r="W1077" s="227"/>
      <c r="X1077" s="227"/>
      <c r="Y1077" s="227"/>
      <c r="AG1077" t="s">
        <v>199</v>
      </c>
    </row>
    <row r="1078" spans="1:60" outlineLevel="1" x14ac:dyDescent="0.2">
      <c r="A1078" s="235">
        <v>255</v>
      </c>
      <c r="B1078" s="236" t="s">
        <v>1169</v>
      </c>
      <c r="C1078" s="249" t="s">
        <v>1170</v>
      </c>
      <c r="D1078" s="237" t="s">
        <v>384</v>
      </c>
      <c r="E1078" s="238">
        <v>12.3</v>
      </c>
      <c r="F1078" s="239"/>
      <c r="G1078" s="240">
        <f>ROUND(E1078*F1078,2)</f>
        <v>0</v>
      </c>
      <c r="H1078" s="239"/>
      <c r="I1078" s="240">
        <f>ROUND(E1078*H1078,2)</f>
        <v>0</v>
      </c>
      <c r="J1078" s="239"/>
      <c r="K1078" s="240">
        <f>ROUND(E1078*J1078,2)</f>
        <v>0</v>
      </c>
      <c r="L1078" s="240">
        <v>21</v>
      </c>
      <c r="M1078" s="240">
        <f>G1078*(1+L1078/100)</f>
        <v>0</v>
      </c>
      <c r="N1078" s="238">
        <v>0</v>
      </c>
      <c r="O1078" s="238">
        <f>ROUND(E1078*N1078,2)</f>
        <v>0</v>
      </c>
      <c r="P1078" s="238">
        <v>0</v>
      </c>
      <c r="Q1078" s="238">
        <f>ROUND(E1078*P1078,2)</f>
        <v>0</v>
      </c>
      <c r="R1078" s="240" t="s">
        <v>1171</v>
      </c>
      <c r="S1078" s="240" t="s">
        <v>204</v>
      </c>
      <c r="T1078" s="241" t="s">
        <v>204</v>
      </c>
      <c r="U1078" s="223">
        <v>0.33</v>
      </c>
      <c r="V1078" s="223">
        <f>ROUND(E1078*U1078,2)</f>
        <v>4.0599999999999996</v>
      </c>
      <c r="W1078" s="223"/>
      <c r="X1078" s="223" t="s">
        <v>205</v>
      </c>
      <c r="Y1078" s="223" t="s">
        <v>206</v>
      </c>
      <c r="Z1078" s="212"/>
      <c r="AA1078" s="212"/>
      <c r="AB1078" s="212"/>
      <c r="AC1078" s="212"/>
      <c r="AD1078" s="212"/>
      <c r="AE1078" s="212"/>
      <c r="AF1078" s="212"/>
      <c r="AG1078" s="212" t="s">
        <v>207</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2" x14ac:dyDescent="0.2">
      <c r="A1079" s="219"/>
      <c r="B1079" s="220"/>
      <c r="C1079" s="251" t="s">
        <v>1172</v>
      </c>
      <c r="D1079" s="225"/>
      <c r="E1079" s="226">
        <v>12.3</v>
      </c>
      <c r="F1079" s="223"/>
      <c r="G1079" s="223"/>
      <c r="H1079" s="223"/>
      <c r="I1079" s="223"/>
      <c r="J1079" s="223"/>
      <c r="K1079" s="223"/>
      <c r="L1079" s="223"/>
      <c r="M1079" s="223"/>
      <c r="N1079" s="222"/>
      <c r="O1079" s="222"/>
      <c r="P1079" s="222"/>
      <c r="Q1079" s="222"/>
      <c r="R1079" s="223"/>
      <c r="S1079" s="223"/>
      <c r="T1079" s="223"/>
      <c r="U1079" s="223"/>
      <c r="V1079" s="223"/>
      <c r="W1079" s="223"/>
      <c r="X1079" s="223"/>
      <c r="Y1079" s="223"/>
      <c r="Z1079" s="212"/>
      <c r="AA1079" s="212"/>
      <c r="AB1079" s="212"/>
      <c r="AC1079" s="212"/>
      <c r="AD1079" s="212"/>
      <c r="AE1079" s="212"/>
      <c r="AF1079" s="212"/>
      <c r="AG1079" s="212" t="s">
        <v>211</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2" x14ac:dyDescent="0.2">
      <c r="A1080" s="219"/>
      <c r="B1080" s="220"/>
      <c r="C1080" s="252"/>
      <c r="D1080" s="244"/>
      <c r="E1080" s="244"/>
      <c r="F1080" s="244"/>
      <c r="G1080" s="244"/>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215</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ht="22.5" outlineLevel="1" x14ac:dyDescent="0.2">
      <c r="A1081" s="235">
        <v>256</v>
      </c>
      <c r="B1081" s="236" t="s">
        <v>1173</v>
      </c>
      <c r="C1081" s="249" t="s">
        <v>1174</v>
      </c>
      <c r="D1081" s="237" t="s">
        <v>332</v>
      </c>
      <c r="E1081" s="238">
        <v>3</v>
      </c>
      <c r="F1081" s="239"/>
      <c r="G1081" s="240">
        <f>ROUND(E1081*F1081,2)</f>
        <v>0</v>
      </c>
      <c r="H1081" s="239"/>
      <c r="I1081" s="240">
        <f>ROUND(E1081*H1081,2)</f>
        <v>0</v>
      </c>
      <c r="J1081" s="239"/>
      <c r="K1081" s="240">
        <f>ROUND(E1081*J1081,2)</f>
        <v>0</v>
      </c>
      <c r="L1081" s="240">
        <v>21</v>
      </c>
      <c r="M1081" s="240">
        <f>G1081*(1+L1081/100)</f>
        <v>0</v>
      </c>
      <c r="N1081" s="238">
        <v>0</v>
      </c>
      <c r="O1081" s="238">
        <f>ROUND(E1081*N1081,2)</f>
        <v>0</v>
      </c>
      <c r="P1081" s="238">
        <v>0</v>
      </c>
      <c r="Q1081" s="238">
        <f>ROUND(E1081*P1081,2)</f>
        <v>0</v>
      </c>
      <c r="R1081" s="240" t="s">
        <v>1171</v>
      </c>
      <c r="S1081" s="240" t="s">
        <v>204</v>
      </c>
      <c r="T1081" s="241" t="s">
        <v>204</v>
      </c>
      <c r="U1081" s="223">
        <v>0.55000000000000004</v>
      </c>
      <c r="V1081" s="223">
        <f>ROUND(E1081*U1081,2)</f>
        <v>1.65</v>
      </c>
      <c r="W1081" s="223"/>
      <c r="X1081" s="223" t="s">
        <v>205</v>
      </c>
      <c r="Y1081" s="223" t="s">
        <v>206</v>
      </c>
      <c r="Z1081" s="212"/>
      <c r="AA1081" s="212"/>
      <c r="AB1081" s="212"/>
      <c r="AC1081" s="212"/>
      <c r="AD1081" s="212"/>
      <c r="AE1081" s="212"/>
      <c r="AF1081" s="212"/>
      <c r="AG1081" s="212" t="s">
        <v>207</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2" x14ac:dyDescent="0.2">
      <c r="A1082" s="219"/>
      <c r="B1082" s="220"/>
      <c r="C1082" s="251" t="s">
        <v>82</v>
      </c>
      <c r="D1082" s="225"/>
      <c r="E1082" s="226">
        <v>3</v>
      </c>
      <c r="F1082" s="223"/>
      <c r="G1082" s="223"/>
      <c r="H1082" s="223"/>
      <c r="I1082" s="223"/>
      <c r="J1082" s="223"/>
      <c r="K1082" s="223"/>
      <c r="L1082" s="223"/>
      <c r="M1082" s="223"/>
      <c r="N1082" s="222"/>
      <c r="O1082" s="222"/>
      <c r="P1082" s="222"/>
      <c r="Q1082" s="222"/>
      <c r="R1082" s="223"/>
      <c r="S1082" s="223"/>
      <c r="T1082" s="223"/>
      <c r="U1082" s="223"/>
      <c r="V1082" s="223"/>
      <c r="W1082" s="223"/>
      <c r="X1082" s="223"/>
      <c r="Y1082" s="223"/>
      <c r="Z1082" s="212"/>
      <c r="AA1082" s="212"/>
      <c r="AB1082" s="212"/>
      <c r="AC1082" s="212"/>
      <c r="AD1082" s="212"/>
      <c r="AE1082" s="212"/>
      <c r="AF1082" s="212"/>
      <c r="AG1082" s="212" t="s">
        <v>211</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2" x14ac:dyDescent="0.2">
      <c r="A1083" s="219"/>
      <c r="B1083" s="220"/>
      <c r="C1083" s="252"/>
      <c r="D1083" s="244"/>
      <c r="E1083" s="244"/>
      <c r="F1083" s="244"/>
      <c r="G1083" s="244"/>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215</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35">
        <v>257</v>
      </c>
      <c r="B1084" s="236" t="s">
        <v>1175</v>
      </c>
      <c r="C1084" s="249" t="s">
        <v>1176</v>
      </c>
      <c r="D1084" s="237" t="s">
        <v>332</v>
      </c>
      <c r="E1084" s="238">
        <v>3</v>
      </c>
      <c r="F1084" s="239"/>
      <c r="G1084" s="240">
        <f>ROUND(E1084*F1084,2)</f>
        <v>0</v>
      </c>
      <c r="H1084" s="239"/>
      <c r="I1084" s="240">
        <f>ROUND(E1084*H1084,2)</f>
        <v>0</v>
      </c>
      <c r="J1084" s="239"/>
      <c r="K1084" s="240">
        <f>ROUND(E1084*J1084,2)</f>
        <v>0</v>
      </c>
      <c r="L1084" s="240">
        <v>21</v>
      </c>
      <c r="M1084" s="240">
        <f>G1084*(1+L1084/100)</f>
        <v>0</v>
      </c>
      <c r="N1084" s="238">
        <v>2.0000000000000002E-5</v>
      </c>
      <c r="O1084" s="238">
        <f>ROUND(E1084*N1084,2)</f>
        <v>0</v>
      </c>
      <c r="P1084" s="238">
        <v>0</v>
      </c>
      <c r="Q1084" s="238">
        <f>ROUND(E1084*P1084,2)</f>
        <v>0</v>
      </c>
      <c r="R1084" s="240" t="s">
        <v>284</v>
      </c>
      <c r="S1084" s="240" t="s">
        <v>1177</v>
      </c>
      <c r="T1084" s="241" t="s">
        <v>1177</v>
      </c>
      <c r="U1084" s="223">
        <v>0</v>
      </c>
      <c r="V1084" s="223">
        <f>ROUND(E1084*U1084,2)</f>
        <v>0</v>
      </c>
      <c r="W1084" s="223"/>
      <c r="X1084" s="223" t="s">
        <v>285</v>
      </c>
      <c r="Y1084" s="223" t="s">
        <v>206</v>
      </c>
      <c r="Z1084" s="212"/>
      <c r="AA1084" s="212"/>
      <c r="AB1084" s="212"/>
      <c r="AC1084" s="212"/>
      <c r="AD1084" s="212"/>
      <c r="AE1084" s="212"/>
      <c r="AF1084" s="212"/>
      <c r="AG1084" s="212" t="s">
        <v>286</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2" x14ac:dyDescent="0.2">
      <c r="A1085" s="219"/>
      <c r="B1085" s="220"/>
      <c r="C1085" s="251" t="s">
        <v>82</v>
      </c>
      <c r="D1085" s="225"/>
      <c r="E1085" s="226">
        <v>3</v>
      </c>
      <c r="F1085" s="223"/>
      <c r="G1085" s="223"/>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211</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2" x14ac:dyDescent="0.2">
      <c r="A1086" s="219"/>
      <c r="B1086" s="220"/>
      <c r="C1086" s="252"/>
      <c r="D1086" s="244"/>
      <c r="E1086" s="244"/>
      <c r="F1086" s="244"/>
      <c r="G1086" s="244"/>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215</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1" x14ac:dyDescent="0.2">
      <c r="A1087" s="235">
        <v>258</v>
      </c>
      <c r="B1087" s="236" t="s">
        <v>1178</v>
      </c>
      <c r="C1087" s="249" t="s">
        <v>1179</v>
      </c>
      <c r="D1087" s="237" t="s">
        <v>332</v>
      </c>
      <c r="E1087" s="238">
        <v>10</v>
      </c>
      <c r="F1087" s="239"/>
      <c r="G1087" s="240">
        <f>ROUND(E1087*F1087,2)</f>
        <v>0</v>
      </c>
      <c r="H1087" s="239"/>
      <c r="I1087" s="240">
        <f>ROUND(E1087*H1087,2)</f>
        <v>0</v>
      </c>
      <c r="J1087" s="239"/>
      <c r="K1087" s="240">
        <f>ROUND(E1087*J1087,2)</f>
        <v>0</v>
      </c>
      <c r="L1087" s="240">
        <v>21</v>
      </c>
      <c r="M1087" s="240">
        <f>G1087*(1+L1087/100)</f>
        <v>0</v>
      </c>
      <c r="N1087" s="238">
        <v>2.9999999999999997E-4</v>
      </c>
      <c r="O1087" s="238">
        <f>ROUND(E1087*N1087,2)</f>
        <v>0</v>
      </c>
      <c r="P1087" s="238">
        <v>0</v>
      </c>
      <c r="Q1087" s="238">
        <f>ROUND(E1087*P1087,2)</f>
        <v>0</v>
      </c>
      <c r="R1087" s="240"/>
      <c r="S1087" s="240" t="s">
        <v>496</v>
      </c>
      <c r="T1087" s="241" t="s">
        <v>379</v>
      </c>
      <c r="U1087" s="223">
        <v>0</v>
      </c>
      <c r="V1087" s="223">
        <f>ROUND(E1087*U1087,2)</f>
        <v>0</v>
      </c>
      <c r="W1087" s="223"/>
      <c r="X1087" s="223" t="s">
        <v>285</v>
      </c>
      <c r="Y1087" s="223" t="s">
        <v>206</v>
      </c>
      <c r="Z1087" s="212"/>
      <c r="AA1087" s="212"/>
      <c r="AB1087" s="212"/>
      <c r="AC1087" s="212"/>
      <c r="AD1087" s="212"/>
      <c r="AE1087" s="212"/>
      <c r="AF1087" s="212"/>
      <c r="AG1087" s="212" t="s">
        <v>286</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2" x14ac:dyDescent="0.2">
      <c r="A1088" s="219"/>
      <c r="B1088" s="220"/>
      <c r="C1088" s="251" t="s">
        <v>1180</v>
      </c>
      <c r="D1088" s="225"/>
      <c r="E1088" s="226">
        <v>10</v>
      </c>
      <c r="F1088" s="223"/>
      <c r="G1088" s="223"/>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211</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2" x14ac:dyDescent="0.2">
      <c r="A1089" s="219"/>
      <c r="B1089" s="220"/>
      <c r="C1089" s="252"/>
      <c r="D1089" s="244"/>
      <c r="E1089" s="244"/>
      <c r="F1089" s="244"/>
      <c r="G1089" s="244"/>
      <c r="H1089" s="223"/>
      <c r="I1089" s="223"/>
      <c r="J1089" s="223"/>
      <c r="K1089" s="223"/>
      <c r="L1089" s="223"/>
      <c r="M1089" s="223"/>
      <c r="N1089" s="222"/>
      <c r="O1089" s="222"/>
      <c r="P1089" s="222"/>
      <c r="Q1089" s="222"/>
      <c r="R1089" s="223"/>
      <c r="S1089" s="223"/>
      <c r="T1089" s="223"/>
      <c r="U1089" s="223"/>
      <c r="V1089" s="223"/>
      <c r="W1089" s="223"/>
      <c r="X1089" s="223"/>
      <c r="Y1089" s="223"/>
      <c r="Z1089" s="212"/>
      <c r="AA1089" s="212"/>
      <c r="AB1089" s="212"/>
      <c r="AC1089" s="212"/>
      <c r="AD1089" s="212"/>
      <c r="AE1089" s="212"/>
      <c r="AF1089" s="212"/>
      <c r="AG1089" s="212" t="s">
        <v>215</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ht="22.5" outlineLevel="1" x14ac:dyDescent="0.2">
      <c r="A1090" s="235">
        <v>259</v>
      </c>
      <c r="B1090" s="236" t="s">
        <v>1181</v>
      </c>
      <c r="C1090" s="249" t="s">
        <v>1182</v>
      </c>
      <c r="D1090" s="237" t="s">
        <v>332</v>
      </c>
      <c r="E1090" s="238">
        <v>13</v>
      </c>
      <c r="F1090" s="239"/>
      <c r="G1090" s="240">
        <f>ROUND(E1090*F1090,2)</f>
        <v>0</v>
      </c>
      <c r="H1090" s="239"/>
      <c r="I1090" s="240">
        <f>ROUND(E1090*H1090,2)</f>
        <v>0</v>
      </c>
      <c r="J1090" s="239"/>
      <c r="K1090" s="240">
        <f>ROUND(E1090*J1090,2)</f>
        <v>0</v>
      </c>
      <c r="L1090" s="240">
        <v>21</v>
      </c>
      <c r="M1090" s="240">
        <f>G1090*(1+L1090/100)</f>
        <v>0</v>
      </c>
      <c r="N1090" s="238">
        <v>0</v>
      </c>
      <c r="O1090" s="238">
        <f>ROUND(E1090*N1090,2)</f>
        <v>0</v>
      </c>
      <c r="P1090" s="238">
        <v>0</v>
      </c>
      <c r="Q1090" s="238">
        <f>ROUND(E1090*P1090,2)</f>
        <v>0</v>
      </c>
      <c r="R1090" s="240" t="s">
        <v>284</v>
      </c>
      <c r="S1090" s="240" t="s">
        <v>204</v>
      </c>
      <c r="T1090" s="241" t="s">
        <v>204</v>
      </c>
      <c r="U1090" s="223">
        <v>0</v>
      </c>
      <c r="V1090" s="223">
        <f>ROUND(E1090*U1090,2)</f>
        <v>0</v>
      </c>
      <c r="W1090" s="223"/>
      <c r="X1090" s="223" t="s">
        <v>285</v>
      </c>
      <c r="Y1090" s="223" t="s">
        <v>206</v>
      </c>
      <c r="Z1090" s="212"/>
      <c r="AA1090" s="212"/>
      <c r="AB1090" s="212"/>
      <c r="AC1090" s="212"/>
      <c r="AD1090" s="212"/>
      <c r="AE1090" s="212"/>
      <c r="AF1090" s="212"/>
      <c r="AG1090" s="212" t="s">
        <v>286</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51" t="s">
        <v>1183</v>
      </c>
      <c r="D1091" s="225"/>
      <c r="E1091" s="226">
        <v>13</v>
      </c>
      <c r="F1091" s="223"/>
      <c r="G1091" s="22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211</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2" x14ac:dyDescent="0.2">
      <c r="A1092" s="219"/>
      <c r="B1092" s="220"/>
      <c r="C1092" s="252"/>
      <c r="D1092" s="244"/>
      <c r="E1092" s="244"/>
      <c r="F1092" s="244"/>
      <c r="G1092" s="244"/>
      <c r="H1092" s="223"/>
      <c r="I1092" s="223"/>
      <c r="J1092" s="223"/>
      <c r="K1092" s="223"/>
      <c r="L1092" s="223"/>
      <c r="M1092" s="223"/>
      <c r="N1092" s="222"/>
      <c r="O1092" s="222"/>
      <c r="P1092" s="222"/>
      <c r="Q1092" s="222"/>
      <c r="R1092" s="223"/>
      <c r="S1092" s="223"/>
      <c r="T1092" s="223"/>
      <c r="U1092" s="223"/>
      <c r="V1092" s="223"/>
      <c r="W1092" s="223"/>
      <c r="X1092" s="223"/>
      <c r="Y1092" s="223"/>
      <c r="Z1092" s="212"/>
      <c r="AA1092" s="212"/>
      <c r="AB1092" s="212"/>
      <c r="AC1092" s="212"/>
      <c r="AD1092" s="212"/>
      <c r="AE1092" s="212"/>
      <c r="AF1092" s="212"/>
      <c r="AG1092" s="212" t="s">
        <v>215</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ht="22.5" outlineLevel="1" x14ac:dyDescent="0.2">
      <c r="A1093" s="235">
        <v>260</v>
      </c>
      <c r="B1093" s="236" t="s">
        <v>1184</v>
      </c>
      <c r="C1093" s="249" t="s">
        <v>1185</v>
      </c>
      <c r="D1093" s="237" t="s">
        <v>332</v>
      </c>
      <c r="E1093" s="238">
        <v>3</v>
      </c>
      <c r="F1093" s="239"/>
      <c r="G1093" s="240">
        <f>ROUND(E1093*F1093,2)</f>
        <v>0</v>
      </c>
      <c r="H1093" s="239"/>
      <c r="I1093" s="240">
        <f>ROUND(E1093*H1093,2)</f>
        <v>0</v>
      </c>
      <c r="J1093" s="239"/>
      <c r="K1093" s="240">
        <f>ROUND(E1093*J1093,2)</f>
        <v>0</v>
      </c>
      <c r="L1093" s="240">
        <v>21</v>
      </c>
      <c r="M1093" s="240">
        <f>G1093*(1+L1093/100)</f>
        <v>0</v>
      </c>
      <c r="N1093" s="238">
        <v>0</v>
      </c>
      <c r="O1093" s="238">
        <f>ROUND(E1093*N1093,2)</f>
        <v>0</v>
      </c>
      <c r="P1093" s="238">
        <v>0</v>
      </c>
      <c r="Q1093" s="238">
        <f>ROUND(E1093*P1093,2)</f>
        <v>0</v>
      </c>
      <c r="R1093" s="240" t="s">
        <v>284</v>
      </c>
      <c r="S1093" s="240" t="s">
        <v>204</v>
      </c>
      <c r="T1093" s="241" t="s">
        <v>204</v>
      </c>
      <c r="U1093" s="223">
        <v>0</v>
      </c>
      <c r="V1093" s="223">
        <f>ROUND(E1093*U1093,2)</f>
        <v>0</v>
      </c>
      <c r="W1093" s="223"/>
      <c r="X1093" s="223" t="s">
        <v>285</v>
      </c>
      <c r="Y1093" s="223" t="s">
        <v>206</v>
      </c>
      <c r="Z1093" s="212"/>
      <c r="AA1093" s="212"/>
      <c r="AB1093" s="212"/>
      <c r="AC1093" s="212"/>
      <c r="AD1093" s="212"/>
      <c r="AE1093" s="212"/>
      <c r="AF1093" s="212"/>
      <c r="AG1093" s="212" t="s">
        <v>286</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2" x14ac:dyDescent="0.2">
      <c r="A1094" s="219"/>
      <c r="B1094" s="220"/>
      <c r="C1094" s="251" t="s">
        <v>984</v>
      </c>
      <c r="D1094" s="225"/>
      <c r="E1094" s="226">
        <v>3</v>
      </c>
      <c r="F1094" s="223"/>
      <c r="G1094" s="223"/>
      <c r="H1094" s="223"/>
      <c r="I1094" s="223"/>
      <c r="J1094" s="223"/>
      <c r="K1094" s="223"/>
      <c r="L1094" s="223"/>
      <c r="M1094" s="223"/>
      <c r="N1094" s="222"/>
      <c r="O1094" s="222"/>
      <c r="P1094" s="222"/>
      <c r="Q1094" s="222"/>
      <c r="R1094" s="223"/>
      <c r="S1094" s="223"/>
      <c r="T1094" s="223"/>
      <c r="U1094" s="223"/>
      <c r="V1094" s="223"/>
      <c r="W1094" s="223"/>
      <c r="X1094" s="223"/>
      <c r="Y1094" s="223"/>
      <c r="Z1094" s="212"/>
      <c r="AA1094" s="212"/>
      <c r="AB1094" s="212"/>
      <c r="AC1094" s="212"/>
      <c r="AD1094" s="212"/>
      <c r="AE1094" s="212"/>
      <c r="AF1094" s="212"/>
      <c r="AG1094" s="212" t="s">
        <v>211</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2" x14ac:dyDescent="0.2">
      <c r="A1095" s="219"/>
      <c r="B1095" s="220"/>
      <c r="C1095" s="252"/>
      <c r="D1095" s="244"/>
      <c r="E1095" s="244"/>
      <c r="F1095" s="244"/>
      <c r="G1095" s="244"/>
      <c r="H1095" s="223"/>
      <c r="I1095" s="223"/>
      <c r="J1095" s="223"/>
      <c r="K1095" s="223"/>
      <c r="L1095" s="223"/>
      <c r="M1095" s="223"/>
      <c r="N1095" s="222"/>
      <c r="O1095" s="222"/>
      <c r="P1095" s="222"/>
      <c r="Q1095" s="222"/>
      <c r="R1095" s="223"/>
      <c r="S1095" s="223"/>
      <c r="T1095" s="223"/>
      <c r="U1095" s="223"/>
      <c r="V1095" s="223"/>
      <c r="W1095" s="223"/>
      <c r="X1095" s="223"/>
      <c r="Y1095" s="223"/>
      <c r="Z1095" s="212"/>
      <c r="AA1095" s="212"/>
      <c r="AB1095" s="212"/>
      <c r="AC1095" s="212"/>
      <c r="AD1095" s="212"/>
      <c r="AE1095" s="212"/>
      <c r="AF1095" s="212"/>
      <c r="AG1095" s="212" t="s">
        <v>215</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19">
        <v>261</v>
      </c>
      <c r="B1096" s="220" t="s">
        <v>1186</v>
      </c>
      <c r="C1096" s="253" t="s">
        <v>1187</v>
      </c>
      <c r="D1096" s="221" t="s">
        <v>0</v>
      </c>
      <c r="E1096" s="243"/>
      <c r="F1096" s="224"/>
      <c r="G1096" s="223">
        <f>ROUND(E1096*F1096,2)</f>
        <v>0</v>
      </c>
      <c r="H1096" s="224"/>
      <c r="I1096" s="223">
        <f>ROUND(E1096*H1096,2)</f>
        <v>0</v>
      </c>
      <c r="J1096" s="224"/>
      <c r="K1096" s="223">
        <f>ROUND(E1096*J1096,2)</f>
        <v>0</v>
      </c>
      <c r="L1096" s="223">
        <v>21</v>
      </c>
      <c r="M1096" s="223">
        <f>G1096*(1+L1096/100)</f>
        <v>0</v>
      </c>
      <c r="N1096" s="222">
        <v>0</v>
      </c>
      <c r="O1096" s="222">
        <f>ROUND(E1096*N1096,2)</f>
        <v>0</v>
      </c>
      <c r="P1096" s="222">
        <v>0</v>
      </c>
      <c r="Q1096" s="222">
        <f>ROUND(E1096*P1096,2)</f>
        <v>0</v>
      </c>
      <c r="R1096" s="223" t="s">
        <v>1171</v>
      </c>
      <c r="S1096" s="223" t="s">
        <v>204</v>
      </c>
      <c r="T1096" s="223" t="s">
        <v>204</v>
      </c>
      <c r="U1096" s="223">
        <v>0</v>
      </c>
      <c r="V1096" s="223">
        <f>ROUND(E1096*U1096,2)</f>
        <v>0</v>
      </c>
      <c r="W1096" s="223"/>
      <c r="X1096" s="223" t="s">
        <v>837</v>
      </c>
      <c r="Y1096" s="223" t="s">
        <v>206</v>
      </c>
      <c r="Z1096" s="212"/>
      <c r="AA1096" s="212"/>
      <c r="AB1096" s="212"/>
      <c r="AC1096" s="212"/>
      <c r="AD1096" s="212"/>
      <c r="AE1096" s="212"/>
      <c r="AF1096" s="212"/>
      <c r="AG1096" s="212" t="s">
        <v>838</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2" x14ac:dyDescent="0.2">
      <c r="A1097" s="219"/>
      <c r="B1097" s="220"/>
      <c r="C1097" s="254" t="s">
        <v>1064</v>
      </c>
      <c r="D1097" s="246"/>
      <c r="E1097" s="246"/>
      <c r="F1097" s="246"/>
      <c r="G1097" s="246"/>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209</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2" x14ac:dyDescent="0.2">
      <c r="A1098" s="219"/>
      <c r="B1098" s="220"/>
      <c r="C1098" s="252"/>
      <c r="D1098" s="244"/>
      <c r="E1098" s="244"/>
      <c r="F1098" s="244"/>
      <c r="G1098" s="244"/>
      <c r="H1098" s="223"/>
      <c r="I1098" s="223"/>
      <c r="J1098" s="223"/>
      <c r="K1098" s="223"/>
      <c r="L1098" s="223"/>
      <c r="M1098" s="223"/>
      <c r="N1098" s="222"/>
      <c r="O1098" s="222"/>
      <c r="P1098" s="222"/>
      <c r="Q1098" s="222"/>
      <c r="R1098" s="223"/>
      <c r="S1098" s="223"/>
      <c r="T1098" s="223"/>
      <c r="U1098" s="223"/>
      <c r="V1098" s="223"/>
      <c r="W1098" s="223"/>
      <c r="X1098" s="223"/>
      <c r="Y1098" s="223"/>
      <c r="Z1098" s="212"/>
      <c r="AA1098" s="212"/>
      <c r="AB1098" s="212"/>
      <c r="AC1098" s="212"/>
      <c r="AD1098" s="212"/>
      <c r="AE1098" s="212"/>
      <c r="AF1098" s="212"/>
      <c r="AG1098" s="212" t="s">
        <v>215</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x14ac:dyDescent="0.2">
      <c r="A1099" s="228" t="s">
        <v>198</v>
      </c>
      <c r="B1099" s="229" t="s">
        <v>138</v>
      </c>
      <c r="C1099" s="248" t="s">
        <v>139</v>
      </c>
      <c r="D1099" s="230"/>
      <c r="E1099" s="231"/>
      <c r="F1099" s="232"/>
      <c r="G1099" s="232">
        <f>SUMIF(AG1100:AG1120,"&lt;&gt;NOR",G1100:G1120)</f>
        <v>0</v>
      </c>
      <c r="H1099" s="232"/>
      <c r="I1099" s="232">
        <f>SUM(I1100:I1120)</f>
        <v>0</v>
      </c>
      <c r="J1099" s="232"/>
      <c r="K1099" s="232">
        <f>SUM(K1100:K1120)</f>
        <v>0</v>
      </c>
      <c r="L1099" s="232"/>
      <c r="M1099" s="232">
        <f>SUM(M1100:M1120)</f>
        <v>0</v>
      </c>
      <c r="N1099" s="231"/>
      <c r="O1099" s="231">
        <f>SUM(O1100:O1120)</f>
        <v>0.64999999999999991</v>
      </c>
      <c r="P1099" s="231"/>
      <c r="Q1099" s="231">
        <f>SUM(Q1100:Q1120)</f>
        <v>0.6</v>
      </c>
      <c r="R1099" s="232"/>
      <c r="S1099" s="232"/>
      <c r="T1099" s="233"/>
      <c r="U1099" s="227"/>
      <c r="V1099" s="227">
        <f>SUM(V1100:V1120)</f>
        <v>28.73</v>
      </c>
      <c r="W1099" s="227"/>
      <c r="X1099" s="227"/>
      <c r="Y1099" s="227"/>
      <c r="AG1099" t="s">
        <v>199</v>
      </c>
    </row>
    <row r="1100" spans="1:60" outlineLevel="1" x14ac:dyDescent="0.2">
      <c r="A1100" s="235">
        <v>262</v>
      </c>
      <c r="B1100" s="236" t="s">
        <v>1188</v>
      </c>
      <c r="C1100" s="249" t="s">
        <v>1189</v>
      </c>
      <c r="D1100" s="237" t="s">
        <v>384</v>
      </c>
      <c r="E1100" s="238">
        <v>121.4</v>
      </c>
      <c r="F1100" s="239"/>
      <c r="G1100" s="240">
        <f>ROUND(E1100*F1100,2)</f>
        <v>0</v>
      </c>
      <c r="H1100" s="239"/>
      <c r="I1100" s="240">
        <f>ROUND(E1100*H1100,2)</f>
        <v>0</v>
      </c>
      <c r="J1100" s="239"/>
      <c r="K1100" s="240">
        <f>ROUND(E1100*J1100,2)</f>
        <v>0</v>
      </c>
      <c r="L1100" s="240">
        <v>21</v>
      </c>
      <c r="M1100" s="240">
        <f>G1100*(1+L1100/100)</f>
        <v>0</v>
      </c>
      <c r="N1100" s="238">
        <v>0</v>
      </c>
      <c r="O1100" s="238">
        <f>ROUND(E1100*N1100,2)</f>
        <v>0</v>
      </c>
      <c r="P1100" s="238">
        <v>0</v>
      </c>
      <c r="Q1100" s="238">
        <f>ROUND(E1100*P1100,2)</f>
        <v>0</v>
      </c>
      <c r="R1100" s="240" t="s">
        <v>1190</v>
      </c>
      <c r="S1100" s="240" t="s">
        <v>204</v>
      </c>
      <c r="T1100" s="241" t="s">
        <v>204</v>
      </c>
      <c r="U1100" s="223">
        <v>0.11</v>
      </c>
      <c r="V1100" s="223">
        <f>ROUND(E1100*U1100,2)</f>
        <v>13.35</v>
      </c>
      <c r="W1100" s="223"/>
      <c r="X1100" s="223" t="s">
        <v>205</v>
      </c>
      <c r="Y1100" s="223" t="s">
        <v>206</v>
      </c>
      <c r="Z1100" s="212"/>
      <c r="AA1100" s="212"/>
      <c r="AB1100" s="212"/>
      <c r="AC1100" s="212"/>
      <c r="AD1100" s="212"/>
      <c r="AE1100" s="212"/>
      <c r="AF1100" s="212"/>
      <c r="AG1100" s="212" t="s">
        <v>207</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2" x14ac:dyDescent="0.2">
      <c r="A1101" s="219"/>
      <c r="B1101" s="220"/>
      <c r="C1101" s="251" t="s">
        <v>1191</v>
      </c>
      <c r="D1101" s="225"/>
      <c r="E1101" s="226"/>
      <c r="F1101" s="223"/>
      <c r="G1101" s="223"/>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211</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51" t="s">
        <v>1192</v>
      </c>
      <c r="D1102" s="225"/>
      <c r="E1102" s="226">
        <v>52</v>
      </c>
      <c r="F1102" s="223"/>
      <c r="G1102" s="223"/>
      <c r="H1102" s="223"/>
      <c r="I1102" s="223"/>
      <c r="J1102" s="223"/>
      <c r="K1102" s="223"/>
      <c r="L1102" s="223"/>
      <c r="M1102" s="223"/>
      <c r="N1102" s="222"/>
      <c r="O1102" s="222"/>
      <c r="P1102" s="222"/>
      <c r="Q1102" s="222"/>
      <c r="R1102" s="223"/>
      <c r="S1102" s="223"/>
      <c r="T1102" s="223"/>
      <c r="U1102" s="223"/>
      <c r="V1102" s="223"/>
      <c r="W1102" s="223"/>
      <c r="X1102" s="223"/>
      <c r="Y1102" s="223"/>
      <c r="Z1102" s="212"/>
      <c r="AA1102" s="212"/>
      <c r="AB1102" s="212"/>
      <c r="AC1102" s="212"/>
      <c r="AD1102" s="212"/>
      <c r="AE1102" s="212"/>
      <c r="AF1102" s="212"/>
      <c r="AG1102" s="212" t="s">
        <v>211</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
      <c r="A1103" s="219"/>
      <c r="B1103" s="220"/>
      <c r="C1103" s="251" t="s">
        <v>1193</v>
      </c>
      <c r="D1103" s="225"/>
      <c r="E1103" s="226">
        <v>69.400000000000006</v>
      </c>
      <c r="F1103" s="223"/>
      <c r="G1103" s="223"/>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211</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52"/>
      <c r="D1104" s="244"/>
      <c r="E1104" s="244"/>
      <c r="F1104" s="244"/>
      <c r="G1104" s="244"/>
      <c r="H1104" s="223"/>
      <c r="I1104" s="223"/>
      <c r="J1104" s="223"/>
      <c r="K1104" s="223"/>
      <c r="L1104" s="223"/>
      <c r="M1104" s="223"/>
      <c r="N1104" s="222"/>
      <c r="O1104" s="222"/>
      <c r="P1104" s="222"/>
      <c r="Q1104" s="222"/>
      <c r="R1104" s="223"/>
      <c r="S1104" s="223"/>
      <c r="T1104" s="223"/>
      <c r="U1104" s="223"/>
      <c r="V1104" s="223"/>
      <c r="W1104" s="223"/>
      <c r="X1104" s="223"/>
      <c r="Y1104" s="223"/>
      <c r="Z1104" s="212"/>
      <c r="AA1104" s="212"/>
      <c r="AB1104" s="212"/>
      <c r="AC1104" s="212"/>
      <c r="AD1104" s="212"/>
      <c r="AE1104" s="212"/>
      <c r="AF1104" s="212"/>
      <c r="AG1104" s="212" t="s">
        <v>215</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ht="22.5" outlineLevel="1" x14ac:dyDescent="0.2">
      <c r="A1105" s="235">
        <v>263</v>
      </c>
      <c r="B1105" s="236" t="s">
        <v>1194</v>
      </c>
      <c r="C1105" s="249" t="s">
        <v>1195</v>
      </c>
      <c r="D1105" s="237" t="s">
        <v>267</v>
      </c>
      <c r="E1105" s="238">
        <v>33.384999999999998</v>
      </c>
      <c r="F1105" s="239"/>
      <c r="G1105" s="240">
        <f>ROUND(E1105*F1105,2)</f>
        <v>0</v>
      </c>
      <c r="H1105" s="239"/>
      <c r="I1105" s="240">
        <f>ROUND(E1105*H1105,2)</f>
        <v>0</v>
      </c>
      <c r="J1105" s="239"/>
      <c r="K1105" s="240">
        <f>ROUND(E1105*J1105,2)</f>
        <v>0</v>
      </c>
      <c r="L1105" s="240">
        <v>21</v>
      </c>
      <c r="M1105" s="240">
        <f>G1105*(1+L1105/100)</f>
        <v>0</v>
      </c>
      <c r="N1105" s="238">
        <v>1.404E-2</v>
      </c>
      <c r="O1105" s="238">
        <f>ROUND(E1105*N1105,2)</f>
        <v>0.47</v>
      </c>
      <c r="P1105" s="238">
        <v>0</v>
      </c>
      <c r="Q1105" s="238">
        <f>ROUND(E1105*P1105,2)</f>
        <v>0</v>
      </c>
      <c r="R1105" s="240" t="s">
        <v>1190</v>
      </c>
      <c r="S1105" s="240" t="s">
        <v>204</v>
      </c>
      <c r="T1105" s="241" t="s">
        <v>204</v>
      </c>
      <c r="U1105" s="223">
        <v>0.33500000000000002</v>
      </c>
      <c r="V1105" s="223">
        <f>ROUND(E1105*U1105,2)</f>
        <v>11.18</v>
      </c>
      <c r="W1105" s="223"/>
      <c r="X1105" s="223" t="s">
        <v>205</v>
      </c>
      <c r="Y1105" s="223" t="s">
        <v>206</v>
      </c>
      <c r="Z1105" s="212"/>
      <c r="AA1105" s="212"/>
      <c r="AB1105" s="212"/>
      <c r="AC1105" s="212"/>
      <c r="AD1105" s="212"/>
      <c r="AE1105" s="212"/>
      <c r="AF1105" s="212"/>
      <c r="AG1105" s="212" t="s">
        <v>207</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51" t="s">
        <v>1196</v>
      </c>
      <c r="D1106" s="225"/>
      <c r="E1106" s="226">
        <v>14.3</v>
      </c>
      <c r="F1106" s="223"/>
      <c r="G1106" s="223"/>
      <c r="H1106" s="223"/>
      <c r="I1106" s="223"/>
      <c r="J1106" s="223"/>
      <c r="K1106" s="223"/>
      <c r="L1106" s="223"/>
      <c r="M1106" s="223"/>
      <c r="N1106" s="222"/>
      <c r="O1106" s="222"/>
      <c r="P1106" s="222"/>
      <c r="Q1106" s="222"/>
      <c r="R1106" s="223"/>
      <c r="S1106" s="223"/>
      <c r="T1106" s="223"/>
      <c r="U1106" s="223"/>
      <c r="V1106" s="223"/>
      <c r="W1106" s="223"/>
      <c r="X1106" s="223"/>
      <c r="Y1106" s="223"/>
      <c r="Z1106" s="212"/>
      <c r="AA1106" s="212"/>
      <c r="AB1106" s="212"/>
      <c r="AC1106" s="212"/>
      <c r="AD1106" s="212"/>
      <c r="AE1106" s="212"/>
      <c r="AF1106" s="212"/>
      <c r="AG1106" s="212" t="s">
        <v>211</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1" t="s">
        <v>1197</v>
      </c>
      <c r="D1107" s="225"/>
      <c r="E1107" s="226">
        <v>19.085000000000001</v>
      </c>
      <c r="F1107" s="223"/>
      <c r="G1107" s="223"/>
      <c r="H1107" s="223"/>
      <c r="I1107" s="223"/>
      <c r="J1107" s="223"/>
      <c r="K1107" s="223"/>
      <c r="L1107" s="223"/>
      <c r="M1107" s="223"/>
      <c r="N1107" s="222"/>
      <c r="O1107" s="222"/>
      <c r="P1107" s="222"/>
      <c r="Q1107" s="222"/>
      <c r="R1107" s="223"/>
      <c r="S1107" s="223"/>
      <c r="T1107" s="223"/>
      <c r="U1107" s="223"/>
      <c r="V1107" s="223"/>
      <c r="W1107" s="223"/>
      <c r="X1107" s="223"/>
      <c r="Y1107" s="223"/>
      <c r="Z1107" s="212"/>
      <c r="AA1107" s="212"/>
      <c r="AB1107" s="212"/>
      <c r="AC1107" s="212"/>
      <c r="AD1107" s="212"/>
      <c r="AE1107" s="212"/>
      <c r="AF1107" s="212"/>
      <c r="AG1107" s="212" t="s">
        <v>211</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2" x14ac:dyDescent="0.2">
      <c r="A1108" s="219"/>
      <c r="B1108" s="220"/>
      <c r="C1108" s="252"/>
      <c r="D1108" s="244"/>
      <c r="E1108" s="244"/>
      <c r="F1108" s="244"/>
      <c r="G1108" s="244"/>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215</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35">
        <v>264</v>
      </c>
      <c r="B1109" s="236" t="s">
        <v>1198</v>
      </c>
      <c r="C1109" s="249" t="s">
        <v>1199</v>
      </c>
      <c r="D1109" s="237" t="s">
        <v>384</v>
      </c>
      <c r="E1109" s="238">
        <v>15</v>
      </c>
      <c r="F1109" s="239"/>
      <c r="G1109" s="240">
        <f>ROUND(E1109*F1109,2)</f>
        <v>0</v>
      </c>
      <c r="H1109" s="239"/>
      <c r="I1109" s="240">
        <f>ROUND(E1109*H1109,2)</f>
        <v>0</v>
      </c>
      <c r="J1109" s="239"/>
      <c r="K1109" s="240">
        <f>ROUND(E1109*J1109,2)</f>
        <v>0</v>
      </c>
      <c r="L1109" s="240">
        <v>21</v>
      </c>
      <c r="M1109" s="240">
        <f>G1109*(1+L1109/100)</f>
        <v>0</v>
      </c>
      <c r="N1109" s="238">
        <v>0</v>
      </c>
      <c r="O1109" s="238">
        <f>ROUND(E1109*N1109,2)</f>
        <v>0</v>
      </c>
      <c r="P1109" s="238">
        <v>0.04</v>
      </c>
      <c r="Q1109" s="238">
        <f>ROUND(E1109*P1109,2)</f>
        <v>0.6</v>
      </c>
      <c r="R1109" s="240" t="s">
        <v>1190</v>
      </c>
      <c r="S1109" s="240" t="s">
        <v>204</v>
      </c>
      <c r="T1109" s="241" t="s">
        <v>204</v>
      </c>
      <c r="U1109" s="223">
        <v>0.28000000000000003</v>
      </c>
      <c r="V1109" s="223">
        <f>ROUND(E1109*U1109,2)</f>
        <v>4.2</v>
      </c>
      <c r="W1109" s="223"/>
      <c r="X1109" s="223" t="s">
        <v>205</v>
      </c>
      <c r="Y1109" s="223" t="s">
        <v>206</v>
      </c>
      <c r="Z1109" s="212"/>
      <c r="AA1109" s="212"/>
      <c r="AB1109" s="212"/>
      <c r="AC1109" s="212"/>
      <c r="AD1109" s="212"/>
      <c r="AE1109" s="212"/>
      <c r="AF1109" s="212"/>
      <c r="AG1109" s="212" t="s">
        <v>207</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19"/>
      <c r="B1110" s="220"/>
      <c r="C1110" s="250" t="s">
        <v>1200</v>
      </c>
      <c r="D1110" s="242"/>
      <c r="E1110" s="242"/>
      <c r="F1110" s="242"/>
      <c r="G1110" s="242"/>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209</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2" x14ac:dyDescent="0.2">
      <c r="A1111" s="219"/>
      <c r="B1111" s="220"/>
      <c r="C1111" s="251" t="s">
        <v>1022</v>
      </c>
      <c r="D1111" s="225"/>
      <c r="E1111" s="226">
        <v>15</v>
      </c>
      <c r="F1111" s="223"/>
      <c r="G1111" s="223"/>
      <c r="H1111" s="223"/>
      <c r="I1111" s="223"/>
      <c r="J1111" s="223"/>
      <c r="K1111" s="223"/>
      <c r="L1111" s="223"/>
      <c r="M1111" s="223"/>
      <c r="N1111" s="222"/>
      <c r="O1111" s="222"/>
      <c r="P1111" s="222"/>
      <c r="Q1111" s="222"/>
      <c r="R1111" s="223"/>
      <c r="S1111" s="223"/>
      <c r="T1111" s="223"/>
      <c r="U1111" s="223"/>
      <c r="V1111" s="223"/>
      <c r="W1111" s="223"/>
      <c r="X1111" s="223"/>
      <c r="Y1111" s="223"/>
      <c r="Z1111" s="212"/>
      <c r="AA1111" s="212"/>
      <c r="AB1111" s="212"/>
      <c r="AC1111" s="212"/>
      <c r="AD1111" s="212"/>
      <c r="AE1111" s="212"/>
      <c r="AF1111" s="212"/>
      <c r="AG1111" s="212" t="s">
        <v>211</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2" x14ac:dyDescent="0.2">
      <c r="A1112" s="219"/>
      <c r="B1112" s="220"/>
      <c r="C1112" s="252"/>
      <c r="D1112" s="244"/>
      <c r="E1112" s="244"/>
      <c r="F1112" s="244"/>
      <c r="G1112" s="244"/>
      <c r="H1112" s="223"/>
      <c r="I1112" s="223"/>
      <c r="J1112" s="223"/>
      <c r="K1112" s="223"/>
      <c r="L1112" s="223"/>
      <c r="M1112" s="223"/>
      <c r="N1112" s="222"/>
      <c r="O1112" s="222"/>
      <c r="P1112" s="222"/>
      <c r="Q1112" s="222"/>
      <c r="R1112" s="223"/>
      <c r="S1112" s="223"/>
      <c r="T1112" s="223"/>
      <c r="U1112" s="223"/>
      <c r="V1112" s="223"/>
      <c r="W1112" s="223"/>
      <c r="X1112" s="223"/>
      <c r="Y1112" s="223"/>
      <c r="Z1112" s="212"/>
      <c r="AA1112" s="212"/>
      <c r="AB1112" s="212"/>
      <c r="AC1112" s="212"/>
      <c r="AD1112" s="212"/>
      <c r="AE1112" s="212"/>
      <c r="AF1112" s="212"/>
      <c r="AG1112" s="212" t="s">
        <v>215</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35">
        <v>265</v>
      </c>
      <c r="B1113" s="236" t="s">
        <v>1201</v>
      </c>
      <c r="C1113" s="249" t="s">
        <v>1202</v>
      </c>
      <c r="D1113" s="237" t="s">
        <v>202</v>
      </c>
      <c r="E1113" s="238">
        <v>0.32050000000000001</v>
      </c>
      <c r="F1113" s="239"/>
      <c r="G1113" s="240">
        <f>ROUND(E1113*F1113,2)</f>
        <v>0</v>
      </c>
      <c r="H1113" s="239"/>
      <c r="I1113" s="240">
        <f>ROUND(E1113*H1113,2)</f>
        <v>0</v>
      </c>
      <c r="J1113" s="239"/>
      <c r="K1113" s="240">
        <f>ROUND(E1113*J1113,2)</f>
        <v>0</v>
      </c>
      <c r="L1113" s="240">
        <v>21</v>
      </c>
      <c r="M1113" s="240">
        <f>G1113*(1+L1113/100)</f>
        <v>0</v>
      </c>
      <c r="N1113" s="238">
        <v>0.55000000000000004</v>
      </c>
      <c r="O1113" s="238">
        <f>ROUND(E1113*N1113,2)</f>
        <v>0.18</v>
      </c>
      <c r="P1113" s="238">
        <v>0</v>
      </c>
      <c r="Q1113" s="238">
        <f>ROUND(E1113*P1113,2)</f>
        <v>0</v>
      </c>
      <c r="R1113" s="240" t="s">
        <v>284</v>
      </c>
      <c r="S1113" s="240" t="s">
        <v>204</v>
      </c>
      <c r="T1113" s="241" t="s">
        <v>204</v>
      </c>
      <c r="U1113" s="223">
        <v>0</v>
      </c>
      <c r="V1113" s="223">
        <f>ROUND(E1113*U1113,2)</f>
        <v>0</v>
      </c>
      <c r="W1113" s="223"/>
      <c r="X1113" s="223" t="s">
        <v>285</v>
      </c>
      <c r="Y1113" s="223" t="s">
        <v>206</v>
      </c>
      <c r="Z1113" s="212"/>
      <c r="AA1113" s="212"/>
      <c r="AB1113" s="212"/>
      <c r="AC1113" s="212"/>
      <c r="AD1113" s="212"/>
      <c r="AE1113" s="212"/>
      <c r="AF1113" s="212"/>
      <c r="AG1113" s="212" t="s">
        <v>286</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
      <c r="A1114" s="219"/>
      <c r="B1114" s="220"/>
      <c r="C1114" s="251" t="s">
        <v>1191</v>
      </c>
      <c r="D1114" s="225"/>
      <c r="E1114" s="226"/>
      <c r="F1114" s="223"/>
      <c r="G1114" s="223"/>
      <c r="H1114" s="223"/>
      <c r="I1114" s="223"/>
      <c r="J1114" s="223"/>
      <c r="K1114" s="223"/>
      <c r="L1114" s="223"/>
      <c r="M1114" s="223"/>
      <c r="N1114" s="222"/>
      <c r="O1114" s="222"/>
      <c r="P1114" s="222"/>
      <c r="Q1114" s="222"/>
      <c r="R1114" s="223"/>
      <c r="S1114" s="223"/>
      <c r="T1114" s="223"/>
      <c r="U1114" s="223"/>
      <c r="V1114" s="223"/>
      <c r="W1114" s="223"/>
      <c r="X1114" s="223"/>
      <c r="Y1114" s="223"/>
      <c r="Z1114" s="212"/>
      <c r="AA1114" s="212"/>
      <c r="AB1114" s="212"/>
      <c r="AC1114" s="212"/>
      <c r="AD1114" s="212"/>
      <c r="AE1114" s="212"/>
      <c r="AF1114" s="212"/>
      <c r="AG1114" s="212" t="s">
        <v>211</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1" t="s">
        <v>1203</v>
      </c>
      <c r="D1115" s="225"/>
      <c r="E1115" s="226">
        <v>0.13728000000000001</v>
      </c>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211</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51" t="s">
        <v>1204</v>
      </c>
      <c r="D1116" s="225"/>
      <c r="E1116" s="226">
        <v>0.18321999999999999</v>
      </c>
      <c r="F1116" s="223"/>
      <c r="G1116" s="223"/>
      <c r="H1116" s="223"/>
      <c r="I1116" s="223"/>
      <c r="J1116" s="223"/>
      <c r="K1116" s="223"/>
      <c r="L1116" s="223"/>
      <c r="M1116" s="223"/>
      <c r="N1116" s="222"/>
      <c r="O1116" s="222"/>
      <c r="P1116" s="222"/>
      <c r="Q1116" s="222"/>
      <c r="R1116" s="223"/>
      <c r="S1116" s="223"/>
      <c r="T1116" s="223"/>
      <c r="U1116" s="223"/>
      <c r="V1116" s="223"/>
      <c r="W1116" s="223"/>
      <c r="X1116" s="223"/>
      <c r="Y1116" s="223"/>
      <c r="Z1116" s="212"/>
      <c r="AA1116" s="212"/>
      <c r="AB1116" s="212"/>
      <c r="AC1116" s="212"/>
      <c r="AD1116" s="212"/>
      <c r="AE1116" s="212"/>
      <c r="AF1116" s="212"/>
      <c r="AG1116" s="212" t="s">
        <v>211</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2" x14ac:dyDescent="0.2">
      <c r="A1117" s="219"/>
      <c r="B1117" s="220"/>
      <c r="C1117" s="252"/>
      <c r="D1117" s="244"/>
      <c r="E1117" s="244"/>
      <c r="F1117" s="244"/>
      <c r="G1117" s="244"/>
      <c r="H1117" s="223"/>
      <c r="I1117" s="223"/>
      <c r="J1117" s="223"/>
      <c r="K1117" s="223"/>
      <c r="L1117" s="223"/>
      <c r="M1117" s="223"/>
      <c r="N1117" s="222"/>
      <c r="O1117" s="222"/>
      <c r="P1117" s="222"/>
      <c r="Q1117" s="222"/>
      <c r="R1117" s="223"/>
      <c r="S1117" s="223"/>
      <c r="T1117" s="223"/>
      <c r="U1117" s="223"/>
      <c r="V1117" s="223"/>
      <c r="W1117" s="223"/>
      <c r="X1117" s="223"/>
      <c r="Y1117" s="223"/>
      <c r="Z1117" s="212"/>
      <c r="AA1117" s="212"/>
      <c r="AB1117" s="212"/>
      <c r="AC1117" s="212"/>
      <c r="AD1117" s="212"/>
      <c r="AE1117" s="212"/>
      <c r="AF1117" s="212"/>
      <c r="AG1117" s="212" t="s">
        <v>215</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19">
        <v>266</v>
      </c>
      <c r="B1118" s="220" t="s">
        <v>1205</v>
      </c>
      <c r="C1118" s="253" t="s">
        <v>1206</v>
      </c>
      <c r="D1118" s="221" t="s">
        <v>0</v>
      </c>
      <c r="E1118" s="243"/>
      <c r="F1118" s="224"/>
      <c r="G1118" s="223">
        <f>ROUND(E1118*F1118,2)</f>
        <v>0</v>
      </c>
      <c r="H1118" s="224"/>
      <c r="I1118" s="223">
        <f>ROUND(E1118*H1118,2)</f>
        <v>0</v>
      </c>
      <c r="J1118" s="224"/>
      <c r="K1118" s="223">
        <f>ROUND(E1118*J1118,2)</f>
        <v>0</v>
      </c>
      <c r="L1118" s="223">
        <v>21</v>
      </c>
      <c r="M1118" s="223">
        <f>G1118*(1+L1118/100)</f>
        <v>0</v>
      </c>
      <c r="N1118" s="222">
        <v>0</v>
      </c>
      <c r="O1118" s="222">
        <f>ROUND(E1118*N1118,2)</f>
        <v>0</v>
      </c>
      <c r="P1118" s="222">
        <v>0</v>
      </c>
      <c r="Q1118" s="222">
        <f>ROUND(E1118*P1118,2)</f>
        <v>0</v>
      </c>
      <c r="R1118" s="223" t="s">
        <v>1190</v>
      </c>
      <c r="S1118" s="223" t="s">
        <v>204</v>
      </c>
      <c r="T1118" s="223" t="s">
        <v>204</v>
      </c>
      <c r="U1118" s="223">
        <v>0</v>
      </c>
      <c r="V1118" s="223">
        <f>ROUND(E1118*U1118,2)</f>
        <v>0</v>
      </c>
      <c r="W1118" s="223"/>
      <c r="X1118" s="223" t="s">
        <v>837</v>
      </c>
      <c r="Y1118" s="223" t="s">
        <v>206</v>
      </c>
      <c r="Z1118" s="212"/>
      <c r="AA1118" s="212"/>
      <c r="AB1118" s="212"/>
      <c r="AC1118" s="212"/>
      <c r="AD1118" s="212"/>
      <c r="AE1118" s="212"/>
      <c r="AF1118" s="212"/>
      <c r="AG1118" s="212" t="s">
        <v>838</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2" x14ac:dyDescent="0.2">
      <c r="A1119" s="219"/>
      <c r="B1119" s="220"/>
      <c r="C1119" s="254" t="s">
        <v>913</v>
      </c>
      <c r="D1119" s="246"/>
      <c r="E1119" s="246"/>
      <c r="F1119" s="246"/>
      <c r="G1119" s="246"/>
      <c r="H1119" s="223"/>
      <c r="I1119" s="223"/>
      <c r="J1119" s="223"/>
      <c r="K1119" s="223"/>
      <c r="L1119" s="223"/>
      <c r="M1119" s="223"/>
      <c r="N1119" s="222"/>
      <c r="O1119" s="222"/>
      <c r="P1119" s="222"/>
      <c r="Q1119" s="222"/>
      <c r="R1119" s="223"/>
      <c r="S1119" s="223"/>
      <c r="T1119" s="223"/>
      <c r="U1119" s="223"/>
      <c r="V1119" s="223"/>
      <c r="W1119" s="223"/>
      <c r="X1119" s="223"/>
      <c r="Y1119" s="223"/>
      <c r="Z1119" s="212"/>
      <c r="AA1119" s="212"/>
      <c r="AB1119" s="212"/>
      <c r="AC1119" s="212"/>
      <c r="AD1119" s="212"/>
      <c r="AE1119" s="212"/>
      <c r="AF1119" s="212"/>
      <c r="AG1119" s="212" t="s">
        <v>209</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2" x14ac:dyDescent="0.2">
      <c r="A1120" s="219"/>
      <c r="B1120" s="220"/>
      <c r="C1120" s="252"/>
      <c r="D1120" s="244"/>
      <c r="E1120" s="244"/>
      <c r="F1120" s="244"/>
      <c r="G1120" s="244"/>
      <c r="H1120" s="223"/>
      <c r="I1120" s="223"/>
      <c r="J1120" s="223"/>
      <c r="K1120" s="223"/>
      <c r="L1120" s="223"/>
      <c r="M1120" s="223"/>
      <c r="N1120" s="222"/>
      <c r="O1120" s="222"/>
      <c r="P1120" s="222"/>
      <c r="Q1120" s="222"/>
      <c r="R1120" s="223"/>
      <c r="S1120" s="223"/>
      <c r="T1120" s="223"/>
      <c r="U1120" s="223"/>
      <c r="V1120" s="223"/>
      <c r="W1120" s="223"/>
      <c r="X1120" s="223"/>
      <c r="Y1120" s="223"/>
      <c r="Z1120" s="212"/>
      <c r="AA1120" s="212"/>
      <c r="AB1120" s="212"/>
      <c r="AC1120" s="212"/>
      <c r="AD1120" s="212"/>
      <c r="AE1120" s="212"/>
      <c r="AF1120" s="212"/>
      <c r="AG1120" s="212" t="s">
        <v>215</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x14ac:dyDescent="0.2">
      <c r="A1121" s="228" t="s">
        <v>198</v>
      </c>
      <c r="B1121" s="229" t="s">
        <v>140</v>
      </c>
      <c r="C1121" s="248" t="s">
        <v>141</v>
      </c>
      <c r="D1121" s="230"/>
      <c r="E1121" s="231"/>
      <c r="F1121" s="232"/>
      <c r="G1121" s="232">
        <f>SUMIF(AG1122:AG1135,"&lt;&gt;NOR",G1122:G1135)</f>
        <v>0</v>
      </c>
      <c r="H1121" s="232"/>
      <c r="I1121" s="232">
        <f>SUM(I1122:I1135)</f>
        <v>0</v>
      </c>
      <c r="J1121" s="232"/>
      <c r="K1121" s="232">
        <f>SUM(K1122:K1135)</f>
        <v>0</v>
      </c>
      <c r="L1121" s="232"/>
      <c r="M1121" s="232">
        <f>SUM(M1122:M1135)</f>
        <v>0</v>
      </c>
      <c r="N1121" s="231"/>
      <c r="O1121" s="231">
        <f>SUM(O1122:O1135)</f>
        <v>0.06</v>
      </c>
      <c r="P1121" s="231"/>
      <c r="Q1121" s="231">
        <f>SUM(Q1122:Q1135)</f>
        <v>0.08</v>
      </c>
      <c r="R1121" s="232"/>
      <c r="S1121" s="232"/>
      <c r="T1121" s="233"/>
      <c r="U1121" s="227"/>
      <c r="V1121" s="227">
        <f>SUM(V1122:V1135)</f>
        <v>12.25</v>
      </c>
      <c r="W1121" s="227"/>
      <c r="X1121" s="227"/>
      <c r="Y1121" s="227"/>
      <c r="AG1121" t="s">
        <v>199</v>
      </c>
    </row>
    <row r="1122" spans="1:60" ht="22.5" outlineLevel="1" x14ac:dyDescent="0.2">
      <c r="A1122" s="235">
        <v>267</v>
      </c>
      <c r="B1122" s="236" t="s">
        <v>1207</v>
      </c>
      <c r="C1122" s="249" t="s">
        <v>1208</v>
      </c>
      <c r="D1122" s="237" t="s">
        <v>384</v>
      </c>
      <c r="E1122" s="238">
        <v>5.9</v>
      </c>
      <c r="F1122" s="239"/>
      <c r="G1122" s="240">
        <f>ROUND(E1122*F1122,2)</f>
        <v>0</v>
      </c>
      <c r="H1122" s="239"/>
      <c r="I1122" s="240">
        <f>ROUND(E1122*H1122,2)</f>
        <v>0</v>
      </c>
      <c r="J1122" s="239"/>
      <c r="K1122" s="240">
        <f>ROUND(E1122*J1122,2)</f>
        <v>0</v>
      </c>
      <c r="L1122" s="240">
        <v>21</v>
      </c>
      <c r="M1122" s="240">
        <f>G1122*(1+L1122/100)</f>
        <v>0</v>
      </c>
      <c r="N1122" s="238">
        <v>2.7399999999999998E-3</v>
      </c>
      <c r="O1122" s="238">
        <f>ROUND(E1122*N1122,2)</f>
        <v>0.02</v>
      </c>
      <c r="P1122" s="238">
        <v>0</v>
      </c>
      <c r="Q1122" s="238">
        <f>ROUND(E1122*P1122,2)</f>
        <v>0</v>
      </c>
      <c r="R1122" s="240" t="s">
        <v>1209</v>
      </c>
      <c r="S1122" s="240" t="s">
        <v>204</v>
      </c>
      <c r="T1122" s="241" t="s">
        <v>204</v>
      </c>
      <c r="U1122" s="223">
        <v>0.49</v>
      </c>
      <c r="V1122" s="223">
        <f>ROUND(E1122*U1122,2)</f>
        <v>2.89</v>
      </c>
      <c r="W1122" s="223"/>
      <c r="X1122" s="223" t="s">
        <v>205</v>
      </c>
      <c r="Y1122" s="223" t="s">
        <v>206</v>
      </c>
      <c r="Z1122" s="212"/>
      <c r="AA1122" s="212"/>
      <c r="AB1122" s="212"/>
      <c r="AC1122" s="212"/>
      <c r="AD1122" s="212"/>
      <c r="AE1122" s="212"/>
      <c r="AF1122" s="212"/>
      <c r="AG1122" s="212" t="s">
        <v>207</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2" x14ac:dyDescent="0.2">
      <c r="A1123" s="219"/>
      <c r="B1123" s="220"/>
      <c r="C1123" s="250" t="s">
        <v>1210</v>
      </c>
      <c r="D1123" s="242"/>
      <c r="E1123" s="242"/>
      <c r="F1123" s="242"/>
      <c r="G1123" s="242"/>
      <c r="H1123" s="223"/>
      <c r="I1123" s="223"/>
      <c r="J1123" s="223"/>
      <c r="K1123" s="223"/>
      <c r="L1123" s="223"/>
      <c r="M1123" s="223"/>
      <c r="N1123" s="222"/>
      <c r="O1123" s="222"/>
      <c r="P1123" s="222"/>
      <c r="Q1123" s="222"/>
      <c r="R1123" s="223"/>
      <c r="S1123" s="223"/>
      <c r="T1123" s="223"/>
      <c r="U1123" s="223"/>
      <c r="V1123" s="223"/>
      <c r="W1123" s="223"/>
      <c r="X1123" s="223"/>
      <c r="Y1123" s="223"/>
      <c r="Z1123" s="212"/>
      <c r="AA1123" s="212"/>
      <c r="AB1123" s="212"/>
      <c r="AC1123" s="212"/>
      <c r="AD1123" s="212"/>
      <c r="AE1123" s="212"/>
      <c r="AF1123" s="212"/>
      <c r="AG1123" s="212" t="s">
        <v>209</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
      <c r="A1124" s="219"/>
      <c r="B1124" s="220"/>
      <c r="C1124" s="251" t="s">
        <v>1211</v>
      </c>
      <c r="D1124" s="225"/>
      <c r="E1124" s="226">
        <v>5.9</v>
      </c>
      <c r="F1124" s="223"/>
      <c r="G1124" s="223"/>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211</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2" x14ac:dyDescent="0.2">
      <c r="A1125" s="219"/>
      <c r="B1125" s="220"/>
      <c r="C1125" s="252"/>
      <c r="D1125" s="244"/>
      <c r="E1125" s="244"/>
      <c r="F1125" s="244"/>
      <c r="G1125" s="244"/>
      <c r="H1125" s="223"/>
      <c r="I1125" s="223"/>
      <c r="J1125" s="223"/>
      <c r="K1125" s="223"/>
      <c r="L1125" s="223"/>
      <c r="M1125" s="223"/>
      <c r="N1125" s="222"/>
      <c r="O1125" s="222"/>
      <c r="P1125" s="222"/>
      <c r="Q1125" s="222"/>
      <c r="R1125" s="223"/>
      <c r="S1125" s="223"/>
      <c r="T1125" s="223"/>
      <c r="U1125" s="223"/>
      <c r="V1125" s="223"/>
      <c r="W1125" s="223"/>
      <c r="X1125" s="223"/>
      <c r="Y1125" s="223"/>
      <c r="Z1125" s="212"/>
      <c r="AA1125" s="212"/>
      <c r="AB1125" s="212"/>
      <c r="AC1125" s="212"/>
      <c r="AD1125" s="212"/>
      <c r="AE1125" s="212"/>
      <c r="AF1125" s="212"/>
      <c r="AG1125" s="212" t="s">
        <v>215</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ht="22.5" outlineLevel="1" x14ac:dyDescent="0.2">
      <c r="A1126" s="235">
        <v>268</v>
      </c>
      <c r="B1126" s="236" t="s">
        <v>1212</v>
      </c>
      <c r="C1126" s="249" t="s">
        <v>1213</v>
      </c>
      <c r="D1126" s="237" t="s">
        <v>384</v>
      </c>
      <c r="E1126" s="238">
        <v>20.3</v>
      </c>
      <c r="F1126" s="239"/>
      <c r="G1126" s="240">
        <f>ROUND(E1126*F1126,2)</f>
        <v>0</v>
      </c>
      <c r="H1126" s="239"/>
      <c r="I1126" s="240">
        <f>ROUND(E1126*H1126,2)</f>
        <v>0</v>
      </c>
      <c r="J1126" s="239"/>
      <c r="K1126" s="240">
        <f>ROUND(E1126*J1126,2)</f>
        <v>0</v>
      </c>
      <c r="L1126" s="240">
        <v>21</v>
      </c>
      <c r="M1126" s="240">
        <f>G1126*(1+L1126/100)</f>
        <v>0</v>
      </c>
      <c r="N1126" s="238">
        <v>2.0600000000000002E-3</v>
      </c>
      <c r="O1126" s="238">
        <f>ROUND(E1126*N1126,2)</f>
        <v>0.04</v>
      </c>
      <c r="P1126" s="238">
        <v>0</v>
      </c>
      <c r="Q1126" s="238">
        <f>ROUND(E1126*P1126,2)</f>
        <v>0</v>
      </c>
      <c r="R1126" s="240" t="s">
        <v>1209</v>
      </c>
      <c r="S1126" s="240" t="s">
        <v>204</v>
      </c>
      <c r="T1126" s="241" t="s">
        <v>204</v>
      </c>
      <c r="U1126" s="223">
        <v>0.28000000000000003</v>
      </c>
      <c r="V1126" s="223">
        <f>ROUND(E1126*U1126,2)</f>
        <v>5.68</v>
      </c>
      <c r="W1126" s="223"/>
      <c r="X1126" s="223" t="s">
        <v>205</v>
      </c>
      <c r="Y1126" s="223" t="s">
        <v>206</v>
      </c>
      <c r="Z1126" s="212"/>
      <c r="AA1126" s="212"/>
      <c r="AB1126" s="212"/>
      <c r="AC1126" s="212"/>
      <c r="AD1126" s="212"/>
      <c r="AE1126" s="212"/>
      <c r="AF1126" s="212"/>
      <c r="AG1126" s="212" t="s">
        <v>207</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2" x14ac:dyDescent="0.2">
      <c r="A1127" s="219"/>
      <c r="B1127" s="220"/>
      <c r="C1127" s="250" t="s">
        <v>1214</v>
      </c>
      <c r="D1127" s="242"/>
      <c r="E1127" s="242"/>
      <c r="F1127" s="242"/>
      <c r="G1127" s="242"/>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209</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2" x14ac:dyDescent="0.2">
      <c r="A1128" s="219"/>
      <c r="B1128" s="220"/>
      <c r="C1128" s="251" t="s">
        <v>1215</v>
      </c>
      <c r="D1128" s="225"/>
      <c r="E1128" s="226">
        <v>20.3</v>
      </c>
      <c r="F1128" s="223"/>
      <c r="G1128" s="223"/>
      <c r="H1128" s="223"/>
      <c r="I1128" s="223"/>
      <c r="J1128" s="223"/>
      <c r="K1128" s="223"/>
      <c r="L1128" s="223"/>
      <c r="M1128" s="223"/>
      <c r="N1128" s="222"/>
      <c r="O1128" s="222"/>
      <c r="P1128" s="222"/>
      <c r="Q1128" s="222"/>
      <c r="R1128" s="223"/>
      <c r="S1128" s="223"/>
      <c r="T1128" s="223"/>
      <c r="U1128" s="223"/>
      <c r="V1128" s="223"/>
      <c r="W1128" s="223"/>
      <c r="X1128" s="223"/>
      <c r="Y1128" s="223"/>
      <c r="Z1128" s="212"/>
      <c r="AA1128" s="212"/>
      <c r="AB1128" s="212"/>
      <c r="AC1128" s="212"/>
      <c r="AD1128" s="212"/>
      <c r="AE1128" s="212"/>
      <c r="AF1128" s="212"/>
      <c r="AG1128" s="212" t="s">
        <v>211</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52"/>
      <c r="D1129" s="244"/>
      <c r="E1129" s="244"/>
      <c r="F1129" s="244"/>
      <c r="G1129" s="244"/>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215</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1" x14ac:dyDescent="0.2">
      <c r="A1130" s="235">
        <v>269</v>
      </c>
      <c r="B1130" s="236" t="s">
        <v>1216</v>
      </c>
      <c r="C1130" s="249" t="s">
        <v>1217</v>
      </c>
      <c r="D1130" s="237" t="s">
        <v>384</v>
      </c>
      <c r="E1130" s="238">
        <v>35.549999999999997</v>
      </c>
      <c r="F1130" s="239"/>
      <c r="G1130" s="240">
        <f>ROUND(E1130*F1130,2)</f>
        <v>0</v>
      </c>
      <c r="H1130" s="239"/>
      <c r="I1130" s="240">
        <f>ROUND(E1130*H1130,2)</f>
        <v>0</v>
      </c>
      <c r="J1130" s="239"/>
      <c r="K1130" s="240">
        <f>ROUND(E1130*J1130,2)</f>
        <v>0</v>
      </c>
      <c r="L1130" s="240">
        <v>21</v>
      </c>
      <c r="M1130" s="240">
        <f>G1130*(1+L1130/100)</f>
        <v>0</v>
      </c>
      <c r="N1130" s="238">
        <v>0</v>
      </c>
      <c r="O1130" s="238">
        <f>ROUND(E1130*N1130,2)</f>
        <v>0</v>
      </c>
      <c r="P1130" s="238">
        <v>2.3E-3</v>
      </c>
      <c r="Q1130" s="238">
        <f>ROUND(E1130*P1130,2)</f>
        <v>0.08</v>
      </c>
      <c r="R1130" s="240" t="s">
        <v>1209</v>
      </c>
      <c r="S1130" s="240" t="s">
        <v>204</v>
      </c>
      <c r="T1130" s="241" t="s">
        <v>204</v>
      </c>
      <c r="U1130" s="223">
        <v>0.10349999999999999</v>
      </c>
      <c r="V1130" s="223">
        <f>ROUND(E1130*U1130,2)</f>
        <v>3.68</v>
      </c>
      <c r="W1130" s="223"/>
      <c r="X1130" s="223" t="s">
        <v>205</v>
      </c>
      <c r="Y1130" s="223" t="s">
        <v>206</v>
      </c>
      <c r="Z1130" s="212"/>
      <c r="AA1130" s="212"/>
      <c r="AB1130" s="212"/>
      <c r="AC1130" s="212"/>
      <c r="AD1130" s="212"/>
      <c r="AE1130" s="212"/>
      <c r="AF1130" s="212"/>
      <c r="AG1130" s="212" t="s">
        <v>207</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2" x14ac:dyDescent="0.2">
      <c r="A1131" s="219"/>
      <c r="B1131" s="220"/>
      <c r="C1131" s="251" t="s">
        <v>1218</v>
      </c>
      <c r="D1131" s="225"/>
      <c r="E1131" s="226">
        <v>35.549999999999997</v>
      </c>
      <c r="F1131" s="223"/>
      <c r="G1131" s="223"/>
      <c r="H1131" s="223"/>
      <c r="I1131" s="223"/>
      <c r="J1131" s="223"/>
      <c r="K1131" s="223"/>
      <c r="L1131" s="223"/>
      <c r="M1131" s="223"/>
      <c r="N1131" s="222"/>
      <c r="O1131" s="222"/>
      <c r="P1131" s="222"/>
      <c r="Q1131" s="222"/>
      <c r="R1131" s="223"/>
      <c r="S1131" s="223"/>
      <c r="T1131" s="223"/>
      <c r="U1131" s="223"/>
      <c r="V1131" s="223"/>
      <c r="W1131" s="223"/>
      <c r="X1131" s="223"/>
      <c r="Y1131" s="223"/>
      <c r="Z1131" s="212"/>
      <c r="AA1131" s="212"/>
      <c r="AB1131" s="212"/>
      <c r="AC1131" s="212"/>
      <c r="AD1131" s="212"/>
      <c r="AE1131" s="212"/>
      <c r="AF1131" s="212"/>
      <c r="AG1131" s="212" t="s">
        <v>211</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2" x14ac:dyDescent="0.2">
      <c r="A1132" s="219"/>
      <c r="B1132" s="220"/>
      <c r="C1132" s="252"/>
      <c r="D1132" s="244"/>
      <c r="E1132" s="244"/>
      <c r="F1132" s="244"/>
      <c r="G1132" s="244"/>
      <c r="H1132" s="223"/>
      <c r="I1132" s="223"/>
      <c r="J1132" s="223"/>
      <c r="K1132" s="223"/>
      <c r="L1132" s="223"/>
      <c r="M1132" s="223"/>
      <c r="N1132" s="222"/>
      <c r="O1132" s="222"/>
      <c r="P1132" s="222"/>
      <c r="Q1132" s="222"/>
      <c r="R1132" s="223"/>
      <c r="S1132" s="223"/>
      <c r="T1132" s="223"/>
      <c r="U1132" s="223"/>
      <c r="V1132" s="223"/>
      <c r="W1132" s="223"/>
      <c r="X1132" s="223"/>
      <c r="Y1132" s="223"/>
      <c r="Z1132" s="212"/>
      <c r="AA1132" s="212"/>
      <c r="AB1132" s="212"/>
      <c r="AC1132" s="212"/>
      <c r="AD1132" s="212"/>
      <c r="AE1132" s="212"/>
      <c r="AF1132" s="212"/>
      <c r="AG1132" s="212" t="s">
        <v>215</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19">
        <v>270</v>
      </c>
      <c r="B1133" s="220" t="s">
        <v>1219</v>
      </c>
      <c r="C1133" s="253" t="s">
        <v>1220</v>
      </c>
      <c r="D1133" s="221" t="s">
        <v>0</v>
      </c>
      <c r="E1133" s="243"/>
      <c r="F1133" s="224"/>
      <c r="G1133" s="223">
        <f>ROUND(E1133*F1133,2)</f>
        <v>0</v>
      </c>
      <c r="H1133" s="224"/>
      <c r="I1133" s="223">
        <f>ROUND(E1133*H1133,2)</f>
        <v>0</v>
      </c>
      <c r="J1133" s="224"/>
      <c r="K1133" s="223">
        <f>ROUND(E1133*J1133,2)</f>
        <v>0</v>
      </c>
      <c r="L1133" s="223">
        <v>21</v>
      </c>
      <c r="M1133" s="223">
        <f>G1133*(1+L1133/100)</f>
        <v>0</v>
      </c>
      <c r="N1133" s="222">
        <v>0</v>
      </c>
      <c r="O1133" s="222">
        <f>ROUND(E1133*N1133,2)</f>
        <v>0</v>
      </c>
      <c r="P1133" s="222">
        <v>0</v>
      </c>
      <c r="Q1133" s="222">
        <f>ROUND(E1133*P1133,2)</f>
        <v>0</v>
      </c>
      <c r="R1133" s="223" t="s">
        <v>1209</v>
      </c>
      <c r="S1133" s="223" t="s">
        <v>204</v>
      </c>
      <c r="T1133" s="223" t="s">
        <v>204</v>
      </c>
      <c r="U1133" s="223">
        <v>0</v>
      </c>
      <c r="V1133" s="223">
        <f>ROUND(E1133*U1133,2)</f>
        <v>0</v>
      </c>
      <c r="W1133" s="223"/>
      <c r="X1133" s="223" t="s">
        <v>837</v>
      </c>
      <c r="Y1133" s="223" t="s">
        <v>206</v>
      </c>
      <c r="Z1133" s="212"/>
      <c r="AA1133" s="212"/>
      <c r="AB1133" s="212"/>
      <c r="AC1133" s="212"/>
      <c r="AD1133" s="212"/>
      <c r="AE1133" s="212"/>
      <c r="AF1133" s="212"/>
      <c r="AG1133" s="212" t="s">
        <v>838</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2" x14ac:dyDescent="0.2">
      <c r="A1134" s="219"/>
      <c r="B1134" s="220"/>
      <c r="C1134" s="254" t="s">
        <v>913</v>
      </c>
      <c r="D1134" s="246"/>
      <c r="E1134" s="246"/>
      <c r="F1134" s="246"/>
      <c r="G1134" s="246"/>
      <c r="H1134" s="223"/>
      <c r="I1134" s="223"/>
      <c r="J1134" s="223"/>
      <c r="K1134" s="223"/>
      <c r="L1134" s="223"/>
      <c r="M1134" s="223"/>
      <c r="N1134" s="222"/>
      <c r="O1134" s="222"/>
      <c r="P1134" s="222"/>
      <c r="Q1134" s="222"/>
      <c r="R1134" s="223"/>
      <c r="S1134" s="223"/>
      <c r="T1134" s="223"/>
      <c r="U1134" s="223"/>
      <c r="V1134" s="223"/>
      <c r="W1134" s="223"/>
      <c r="X1134" s="223"/>
      <c r="Y1134" s="223"/>
      <c r="Z1134" s="212"/>
      <c r="AA1134" s="212"/>
      <c r="AB1134" s="212"/>
      <c r="AC1134" s="212"/>
      <c r="AD1134" s="212"/>
      <c r="AE1134" s="212"/>
      <c r="AF1134" s="212"/>
      <c r="AG1134" s="212" t="s">
        <v>209</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2" x14ac:dyDescent="0.2">
      <c r="A1135" s="219"/>
      <c r="B1135" s="220"/>
      <c r="C1135" s="252"/>
      <c r="D1135" s="244"/>
      <c r="E1135" s="244"/>
      <c r="F1135" s="244"/>
      <c r="G1135" s="244"/>
      <c r="H1135" s="223"/>
      <c r="I1135" s="223"/>
      <c r="J1135" s="223"/>
      <c r="K1135" s="223"/>
      <c r="L1135" s="223"/>
      <c r="M1135" s="223"/>
      <c r="N1135" s="222"/>
      <c r="O1135" s="222"/>
      <c r="P1135" s="222"/>
      <c r="Q1135" s="222"/>
      <c r="R1135" s="223"/>
      <c r="S1135" s="223"/>
      <c r="T1135" s="223"/>
      <c r="U1135" s="223"/>
      <c r="V1135" s="223"/>
      <c r="W1135" s="223"/>
      <c r="X1135" s="223"/>
      <c r="Y1135" s="223"/>
      <c r="Z1135" s="212"/>
      <c r="AA1135" s="212"/>
      <c r="AB1135" s="212"/>
      <c r="AC1135" s="212"/>
      <c r="AD1135" s="212"/>
      <c r="AE1135" s="212"/>
      <c r="AF1135" s="212"/>
      <c r="AG1135" s="212" t="s">
        <v>215</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x14ac:dyDescent="0.2">
      <c r="A1136" s="228" t="s">
        <v>198</v>
      </c>
      <c r="B1136" s="229" t="s">
        <v>142</v>
      </c>
      <c r="C1136" s="248" t="s">
        <v>143</v>
      </c>
      <c r="D1136" s="230"/>
      <c r="E1136" s="231"/>
      <c r="F1136" s="232"/>
      <c r="G1136" s="232">
        <f>SUMIF(AG1137:AG1241,"&lt;&gt;NOR",G1137:G1241)</f>
        <v>0</v>
      </c>
      <c r="H1136" s="232"/>
      <c r="I1136" s="232">
        <f>SUM(I1137:I1241)</f>
        <v>0</v>
      </c>
      <c r="J1136" s="232"/>
      <c r="K1136" s="232">
        <f>SUM(K1137:K1241)</f>
        <v>0</v>
      </c>
      <c r="L1136" s="232"/>
      <c r="M1136" s="232">
        <f>SUM(M1137:M1241)</f>
        <v>0</v>
      </c>
      <c r="N1136" s="231"/>
      <c r="O1136" s="231">
        <f>SUM(O1137:O1241)</f>
        <v>0.53</v>
      </c>
      <c r="P1136" s="231"/>
      <c r="Q1136" s="231">
        <f>SUM(Q1137:Q1241)</f>
        <v>0</v>
      </c>
      <c r="R1136" s="232"/>
      <c r="S1136" s="232"/>
      <c r="T1136" s="233"/>
      <c r="U1136" s="227"/>
      <c r="V1136" s="227">
        <f>SUM(V1137:V1241)</f>
        <v>138.86000000000001</v>
      </c>
      <c r="W1136" s="227"/>
      <c r="X1136" s="227"/>
      <c r="Y1136" s="227"/>
      <c r="AG1136" t="s">
        <v>199</v>
      </c>
    </row>
    <row r="1137" spans="1:60" ht="33.75" outlineLevel="1" x14ac:dyDescent="0.2">
      <c r="A1137" s="235">
        <v>271</v>
      </c>
      <c r="B1137" s="236" t="s">
        <v>1221</v>
      </c>
      <c r="C1137" s="249" t="s">
        <v>1222</v>
      </c>
      <c r="D1137" s="237" t="s">
        <v>384</v>
      </c>
      <c r="E1137" s="238">
        <v>115.13982</v>
      </c>
      <c r="F1137" s="239"/>
      <c r="G1137" s="240">
        <f>ROUND(E1137*F1137,2)</f>
        <v>0</v>
      </c>
      <c r="H1137" s="239"/>
      <c r="I1137" s="240">
        <f>ROUND(E1137*H1137,2)</f>
        <v>0</v>
      </c>
      <c r="J1137" s="239"/>
      <c r="K1137" s="240">
        <f>ROUND(E1137*J1137,2)</f>
        <v>0</v>
      </c>
      <c r="L1137" s="240">
        <v>21</v>
      </c>
      <c r="M1137" s="240">
        <f>G1137*(1+L1137/100)</f>
        <v>0</v>
      </c>
      <c r="N1137" s="238">
        <v>0</v>
      </c>
      <c r="O1137" s="238">
        <f>ROUND(E1137*N1137,2)</f>
        <v>0</v>
      </c>
      <c r="P1137" s="238">
        <v>0</v>
      </c>
      <c r="Q1137" s="238">
        <f>ROUND(E1137*P1137,2)</f>
        <v>0</v>
      </c>
      <c r="R1137" s="240" t="s">
        <v>1223</v>
      </c>
      <c r="S1137" s="240" t="s">
        <v>204</v>
      </c>
      <c r="T1137" s="241" t="s">
        <v>204</v>
      </c>
      <c r="U1137" s="223">
        <v>0.18</v>
      </c>
      <c r="V1137" s="223">
        <f>ROUND(E1137*U1137,2)</f>
        <v>20.73</v>
      </c>
      <c r="W1137" s="223"/>
      <c r="X1137" s="223" t="s">
        <v>205</v>
      </c>
      <c r="Y1137" s="223" t="s">
        <v>206</v>
      </c>
      <c r="Z1137" s="212"/>
      <c r="AA1137" s="212"/>
      <c r="AB1137" s="212"/>
      <c r="AC1137" s="212"/>
      <c r="AD1137" s="212"/>
      <c r="AE1137" s="212"/>
      <c r="AF1137" s="212"/>
      <c r="AG1137" s="212" t="s">
        <v>207</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2" x14ac:dyDescent="0.2">
      <c r="A1138" s="219"/>
      <c r="B1138" s="220"/>
      <c r="C1138" s="251" t="s">
        <v>1224</v>
      </c>
      <c r="D1138" s="225"/>
      <c r="E1138" s="226">
        <v>91.939819999999997</v>
      </c>
      <c r="F1138" s="223"/>
      <c r="G1138" s="223"/>
      <c r="H1138" s="223"/>
      <c r="I1138" s="223"/>
      <c r="J1138" s="223"/>
      <c r="K1138" s="223"/>
      <c r="L1138" s="223"/>
      <c r="M1138" s="223"/>
      <c r="N1138" s="222"/>
      <c r="O1138" s="222"/>
      <c r="P1138" s="222"/>
      <c r="Q1138" s="222"/>
      <c r="R1138" s="223"/>
      <c r="S1138" s="223"/>
      <c r="T1138" s="223"/>
      <c r="U1138" s="223"/>
      <c r="V1138" s="223"/>
      <c r="W1138" s="223"/>
      <c r="X1138" s="223"/>
      <c r="Y1138" s="223"/>
      <c r="Z1138" s="212"/>
      <c r="AA1138" s="212"/>
      <c r="AB1138" s="212"/>
      <c r="AC1138" s="212"/>
      <c r="AD1138" s="212"/>
      <c r="AE1138" s="212"/>
      <c r="AF1138" s="212"/>
      <c r="AG1138" s="212" t="s">
        <v>211</v>
      </c>
      <c r="AH1138" s="212">
        <v>5</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51" t="s">
        <v>1225</v>
      </c>
      <c r="D1139" s="225"/>
      <c r="E1139" s="226">
        <v>23.2</v>
      </c>
      <c r="F1139" s="223"/>
      <c r="G1139" s="223"/>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211</v>
      </c>
      <c r="AH1139" s="212">
        <v>5</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2" x14ac:dyDescent="0.2">
      <c r="A1140" s="219"/>
      <c r="B1140" s="220"/>
      <c r="C1140" s="252"/>
      <c r="D1140" s="244"/>
      <c r="E1140" s="244"/>
      <c r="F1140" s="244"/>
      <c r="G1140" s="244"/>
      <c r="H1140" s="223"/>
      <c r="I1140" s="223"/>
      <c r="J1140" s="223"/>
      <c r="K1140" s="223"/>
      <c r="L1140" s="223"/>
      <c r="M1140" s="223"/>
      <c r="N1140" s="222"/>
      <c r="O1140" s="222"/>
      <c r="P1140" s="222"/>
      <c r="Q1140" s="222"/>
      <c r="R1140" s="223"/>
      <c r="S1140" s="223"/>
      <c r="T1140" s="223"/>
      <c r="U1140" s="223"/>
      <c r="V1140" s="223"/>
      <c r="W1140" s="223"/>
      <c r="X1140" s="223"/>
      <c r="Y1140" s="223"/>
      <c r="Z1140" s="212"/>
      <c r="AA1140" s="212"/>
      <c r="AB1140" s="212"/>
      <c r="AC1140" s="212"/>
      <c r="AD1140" s="212"/>
      <c r="AE1140" s="212"/>
      <c r="AF1140" s="212"/>
      <c r="AG1140" s="212" t="s">
        <v>215</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ht="22.5" outlineLevel="1" x14ac:dyDescent="0.2">
      <c r="A1141" s="235">
        <v>272</v>
      </c>
      <c r="B1141" s="236" t="s">
        <v>1226</v>
      </c>
      <c r="C1141" s="249" t="s">
        <v>1227</v>
      </c>
      <c r="D1141" s="237" t="s">
        <v>384</v>
      </c>
      <c r="E1141" s="238">
        <v>91.939819999999997</v>
      </c>
      <c r="F1141" s="239"/>
      <c r="G1141" s="240">
        <f>ROUND(E1141*F1141,2)</f>
        <v>0</v>
      </c>
      <c r="H1141" s="239"/>
      <c r="I1141" s="240">
        <f>ROUND(E1141*H1141,2)</f>
        <v>0</v>
      </c>
      <c r="J1141" s="239"/>
      <c r="K1141" s="240">
        <f>ROUND(E1141*J1141,2)</f>
        <v>0</v>
      </c>
      <c r="L1141" s="240">
        <v>21</v>
      </c>
      <c r="M1141" s="240">
        <f>G1141*(1+L1141/100)</f>
        <v>0</v>
      </c>
      <c r="N1141" s="238">
        <v>2.0000000000000002E-5</v>
      </c>
      <c r="O1141" s="238">
        <f>ROUND(E1141*N1141,2)</f>
        <v>0</v>
      </c>
      <c r="P1141" s="238">
        <v>0</v>
      </c>
      <c r="Q1141" s="238">
        <f>ROUND(E1141*P1141,2)</f>
        <v>0</v>
      </c>
      <c r="R1141" s="240" t="s">
        <v>1223</v>
      </c>
      <c r="S1141" s="240" t="s">
        <v>204</v>
      </c>
      <c r="T1141" s="241" t="s">
        <v>204</v>
      </c>
      <c r="U1141" s="223">
        <v>0.46800000000000003</v>
      </c>
      <c r="V1141" s="223">
        <f>ROUND(E1141*U1141,2)</f>
        <v>43.03</v>
      </c>
      <c r="W1141" s="223"/>
      <c r="X1141" s="223" t="s">
        <v>205</v>
      </c>
      <c r="Y1141" s="223" t="s">
        <v>206</v>
      </c>
      <c r="Z1141" s="212"/>
      <c r="AA1141" s="212"/>
      <c r="AB1141" s="212"/>
      <c r="AC1141" s="212"/>
      <c r="AD1141" s="212"/>
      <c r="AE1141" s="212"/>
      <c r="AF1141" s="212"/>
      <c r="AG1141" s="212" t="s">
        <v>207</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2" x14ac:dyDescent="0.2">
      <c r="A1142" s="219"/>
      <c r="B1142" s="220"/>
      <c r="C1142" s="251" t="s">
        <v>1228</v>
      </c>
      <c r="D1142" s="225"/>
      <c r="E1142" s="226">
        <v>28.8</v>
      </c>
      <c r="F1142" s="223"/>
      <c r="G1142" s="223"/>
      <c r="H1142" s="223"/>
      <c r="I1142" s="223"/>
      <c r="J1142" s="223"/>
      <c r="K1142" s="223"/>
      <c r="L1142" s="223"/>
      <c r="M1142" s="223"/>
      <c r="N1142" s="222"/>
      <c r="O1142" s="222"/>
      <c r="P1142" s="222"/>
      <c r="Q1142" s="222"/>
      <c r="R1142" s="223"/>
      <c r="S1142" s="223"/>
      <c r="T1142" s="223"/>
      <c r="U1142" s="223"/>
      <c r="V1142" s="223"/>
      <c r="W1142" s="223"/>
      <c r="X1142" s="223"/>
      <c r="Y1142" s="223"/>
      <c r="Z1142" s="212"/>
      <c r="AA1142" s="212"/>
      <c r="AB1142" s="212"/>
      <c r="AC1142" s="212"/>
      <c r="AD1142" s="212"/>
      <c r="AE1142" s="212"/>
      <c r="AF1142" s="212"/>
      <c r="AG1142" s="212" t="s">
        <v>211</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51" t="s">
        <v>1229</v>
      </c>
      <c r="D1143" s="225"/>
      <c r="E1143" s="226">
        <v>10.8</v>
      </c>
      <c r="F1143" s="223"/>
      <c r="G1143" s="223"/>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211</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19"/>
      <c r="B1144" s="220"/>
      <c r="C1144" s="251" t="s">
        <v>1230</v>
      </c>
      <c r="D1144" s="225"/>
      <c r="E1144" s="226">
        <v>6</v>
      </c>
      <c r="F1144" s="223"/>
      <c r="G1144" s="223"/>
      <c r="H1144" s="223"/>
      <c r="I1144" s="223"/>
      <c r="J1144" s="223"/>
      <c r="K1144" s="223"/>
      <c r="L1144" s="223"/>
      <c r="M1144" s="223"/>
      <c r="N1144" s="222"/>
      <c r="O1144" s="222"/>
      <c r="P1144" s="222"/>
      <c r="Q1144" s="222"/>
      <c r="R1144" s="223"/>
      <c r="S1144" s="223"/>
      <c r="T1144" s="223"/>
      <c r="U1144" s="223"/>
      <c r="V1144" s="223"/>
      <c r="W1144" s="223"/>
      <c r="X1144" s="223"/>
      <c r="Y1144" s="223"/>
      <c r="Z1144" s="212"/>
      <c r="AA1144" s="212"/>
      <c r="AB1144" s="212"/>
      <c r="AC1144" s="212"/>
      <c r="AD1144" s="212"/>
      <c r="AE1144" s="212"/>
      <c r="AF1144" s="212"/>
      <c r="AG1144" s="212" t="s">
        <v>211</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51" t="s">
        <v>1231</v>
      </c>
      <c r="D1145" s="225"/>
      <c r="E1145" s="226">
        <v>28.8</v>
      </c>
      <c r="F1145" s="223"/>
      <c r="G1145" s="223"/>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211</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51" t="s">
        <v>1232</v>
      </c>
      <c r="D1146" s="225"/>
      <c r="E1146" s="226">
        <v>7.5398199999999997</v>
      </c>
      <c r="F1146" s="223"/>
      <c r="G1146" s="223"/>
      <c r="H1146" s="223"/>
      <c r="I1146" s="223"/>
      <c r="J1146" s="223"/>
      <c r="K1146" s="223"/>
      <c r="L1146" s="223"/>
      <c r="M1146" s="223"/>
      <c r="N1146" s="222"/>
      <c r="O1146" s="222"/>
      <c r="P1146" s="222"/>
      <c r="Q1146" s="222"/>
      <c r="R1146" s="223"/>
      <c r="S1146" s="223"/>
      <c r="T1146" s="223"/>
      <c r="U1146" s="223"/>
      <c r="V1146" s="223"/>
      <c r="W1146" s="223"/>
      <c r="X1146" s="223"/>
      <c r="Y1146" s="223"/>
      <c r="Z1146" s="212"/>
      <c r="AA1146" s="212"/>
      <c r="AB1146" s="212"/>
      <c r="AC1146" s="212"/>
      <c r="AD1146" s="212"/>
      <c r="AE1146" s="212"/>
      <c r="AF1146" s="212"/>
      <c r="AG1146" s="212" t="s">
        <v>211</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1" t="s">
        <v>1233</v>
      </c>
      <c r="D1147" s="225"/>
      <c r="E1147" s="226">
        <v>6</v>
      </c>
      <c r="F1147" s="223"/>
      <c r="G1147" s="223"/>
      <c r="H1147" s="223"/>
      <c r="I1147" s="223"/>
      <c r="J1147" s="223"/>
      <c r="K1147" s="223"/>
      <c r="L1147" s="223"/>
      <c r="M1147" s="223"/>
      <c r="N1147" s="222"/>
      <c r="O1147" s="222"/>
      <c r="P1147" s="222"/>
      <c r="Q1147" s="222"/>
      <c r="R1147" s="223"/>
      <c r="S1147" s="223"/>
      <c r="T1147" s="223"/>
      <c r="U1147" s="223"/>
      <c r="V1147" s="223"/>
      <c r="W1147" s="223"/>
      <c r="X1147" s="223"/>
      <c r="Y1147" s="223"/>
      <c r="Z1147" s="212"/>
      <c r="AA1147" s="212"/>
      <c r="AB1147" s="212"/>
      <c r="AC1147" s="212"/>
      <c r="AD1147" s="212"/>
      <c r="AE1147" s="212"/>
      <c r="AF1147" s="212"/>
      <c r="AG1147" s="212" t="s">
        <v>211</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51" t="s">
        <v>1234</v>
      </c>
      <c r="D1148" s="225"/>
      <c r="E1148" s="226">
        <v>4</v>
      </c>
      <c r="F1148" s="223"/>
      <c r="G1148" s="223"/>
      <c r="H1148" s="223"/>
      <c r="I1148" s="223"/>
      <c r="J1148" s="223"/>
      <c r="K1148" s="223"/>
      <c r="L1148" s="223"/>
      <c r="M1148" s="223"/>
      <c r="N1148" s="222"/>
      <c r="O1148" s="222"/>
      <c r="P1148" s="222"/>
      <c r="Q1148" s="222"/>
      <c r="R1148" s="223"/>
      <c r="S1148" s="223"/>
      <c r="T1148" s="223"/>
      <c r="U1148" s="223"/>
      <c r="V1148" s="223"/>
      <c r="W1148" s="223"/>
      <c r="X1148" s="223"/>
      <c r="Y1148" s="223"/>
      <c r="Z1148" s="212"/>
      <c r="AA1148" s="212"/>
      <c r="AB1148" s="212"/>
      <c r="AC1148" s="212"/>
      <c r="AD1148" s="212"/>
      <c r="AE1148" s="212"/>
      <c r="AF1148" s="212"/>
      <c r="AG1148" s="212" t="s">
        <v>211</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52"/>
      <c r="D1149" s="244"/>
      <c r="E1149" s="244"/>
      <c r="F1149" s="244"/>
      <c r="G1149" s="244"/>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215</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ht="22.5" outlineLevel="1" x14ac:dyDescent="0.2">
      <c r="A1150" s="235">
        <v>273</v>
      </c>
      <c r="B1150" s="236" t="s">
        <v>1235</v>
      </c>
      <c r="C1150" s="249" t="s">
        <v>1236</v>
      </c>
      <c r="D1150" s="237" t="s">
        <v>384</v>
      </c>
      <c r="E1150" s="238">
        <v>23.2</v>
      </c>
      <c r="F1150" s="239"/>
      <c r="G1150" s="240">
        <f>ROUND(E1150*F1150,2)</f>
        <v>0</v>
      </c>
      <c r="H1150" s="239"/>
      <c r="I1150" s="240">
        <f>ROUND(E1150*H1150,2)</f>
        <v>0</v>
      </c>
      <c r="J1150" s="239"/>
      <c r="K1150" s="240">
        <f>ROUND(E1150*J1150,2)</f>
        <v>0</v>
      </c>
      <c r="L1150" s="240">
        <v>21</v>
      </c>
      <c r="M1150" s="240">
        <f>G1150*(1+L1150/100)</f>
        <v>0</v>
      </c>
      <c r="N1150" s="238">
        <v>2.0000000000000002E-5</v>
      </c>
      <c r="O1150" s="238">
        <f>ROUND(E1150*N1150,2)</f>
        <v>0</v>
      </c>
      <c r="P1150" s="238">
        <v>0</v>
      </c>
      <c r="Q1150" s="238">
        <f>ROUND(E1150*P1150,2)</f>
        <v>0</v>
      </c>
      <c r="R1150" s="240" t="s">
        <v>1223</v>
      </c>
      <c r="S1150" s="240" t="s">
        <v>204</v>
      </c>
      <c r="T1150" s="241" t="s">
        <v>204</v>
      </c>
      <c r="U1150" s="223">
        <v>0.75700000000000001</v>
      </c>
      <c r="V1150" s="223">
        <f>ROUND(E1150*U1150,2)</f>
        <v>17.559999999999999</v>
      </c>
      <c r="W1150" s="223"/>
      <c r="X1150" s="223" t="s">
        <v>205</v>
      </c>
      <c r="Y1150" s="223" t="s">
        <v>206</v>
      </c>
      <c r="Z1150" s="212"/>
      <c r="AA1150" s="212"/>
      <c r="AB1150" s="212"/>
      <c r="AC1150" s="212"/>
      <c r="AD1150" s="212"/>
      <c r="AE1150" s="212"/>
      <c r="AF1150" s="212"/>
      <c r="AG1150" s="212" t="s">
        <v>207</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2" x14ac:dyDescent="0.2">
      <c r="A1151" s="219"/>
      <c r="B1151" s="220"/>
      <c r="C1151" s="251" t="s">
        <v>1237</v>
      </c>
      <c r="D1151" s="225"/>
      <c r="E1151" s="226">
        <v>9.1999999999999993</v>
      </c>
      <c r="F1151" s="223"/>
      <c r="G1151" s="223"/>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211</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51" t="s">
        <v>1238</v>
      </c>
      <c r="D1152" s="225"/>
      <c r="E1152" s="226">
        <v>7.8</v>
      </c>
      <c r="F1152" s="223"/>
      <c r="G1152" s="223"/>
      <c r="H1152" s="223"/>
      <c r="I1152" s="223"/>
      <c r="J1152" s="223"/>
      <c r="K1152" s="223"/>
      <c r="L1152" s="223"/>
      <c r="M1152" s="223"/>
      <c r="N1152" s="222"/>
      <c r="O1152" s="222"/>
      <c r="P1152" s="222"/>
      <c r="Q1152" s="222"/>
      <c r="R1152" s="223"/>
      <c r="S1152" s="223"/>
      <c r="T1152" s="223"/>
      <c r="U1152" s="223"/>
      <c r="V1152" s="223"/>
      <c r="W1152" s="223"/>
      <c r="X1152" s="223"/>
      <c r="Y1152" s="223"/>
      <c r="Z1152" s="212"/>
      <c r="AA1152" s="212"/>
      <c r="AB1152" s="212"/>
      <c r="AC1152" s="212"/>
      <c r="AD1152" s="212"/>
      <c r="AE1152" s="212"/>
      <c r="AF1152" s="212"/>
      <c r="AG1152" s="212" t="s">
        <v>211</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51" t="s">
        <v>1239</v>
      </c>
      <c r="D1153" s="225"/>
      <c r="E1153" s="226">
        <v>6.2</v>
      </c>
      <c r="F1153" s="223"/>
      <c r="G1153" s="223"/>
      <c r="H1153" s="223"/>
      <c r="I1153" s="223"/>
      <c r="J1153" s="223"/>
      <c r="K1153" s="223"/>
      <c r="L1153" s="223"/>
      <c r="M1153" s="223"/>
      <c r="N1153" s="222"/>
      <c r="O1153" s="222"/>
      <c r="P1153" s="222"/>
      <c r="Q1153" s="222"/>
      <c r="R1153" s="223"/>
      <c r="S1153" s="223"/>
      <c r="T1153" s="223"/>
      <c r="U1153" s="223"/>
      <c r="V1153" s="223"/>
      <c r="W1153" s="223"/>
      <c r="X1153" s="223"/>
      <c r="Y1153" s="223"/>
      <c r="Z1153" s="212"/>
      <c r="AA1153" s="212"/>
      <c r="AB1153" s="212"/>
      <c r="AC1153" s="212"/>
      <c r="AD1153" s="212"/>
      <c r="AE1153" s="212"/>
      <c r="AF1153" s="212"/>
      <c r="AG1153" s="212" t="s">
        <v>211</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2" x14ac:dyDescent="0.2">
      <c r="A1154" s="219"/>
      <c r="B1154" s="220"/>
      <c r="C1154" s="252"/>
      <c r="D1154" s="244"/>
      <c r="E1154" s="244"/>
      <c r="F1154" s="244"/>
      <c r="G1154" s="244"/>
      <c r="H1154" s="223"/>
      <c r="I1154" s="223"/>
      <c r="J1154" s="223"/>
      <c r="K1154" s="223"/>
      <c r="L1154" s="223"/>
      <c r="M1154" s="223"/>
      <c r="N1154" s="222"/>
      <c r="O1154" s="222"/>
      <c r="P1154" s="222"/>
      <c r="Q1154" s="222"/>
      <c r="R1154" s="223"/>
      <c r="S1154" s="223"/>
      <c r="T1154" s="223"/>
      <c r="U1154" s="223"/>
      <c r="V1154" s="223"/>
      <c r="W1154" s="223"/>
      <c r="X1154" s="223"/>
      <c r="Y1154" s="223"/>
      <c r="Z1154" s="212"/>
      <c r="AA1154" s="212"/>
      <c r="AB1154" s="212"/>
      <c r="AC1154" s="212"/>
      <c r="AD1154" s="212"/>
      <c r="AE1154" s="212"/>
      <c r="AF1154" s="212"/>
      <c r="AG1154" s="212" t="s">
        <v>215</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1" x14ac:dyDescent="0.2">
      <c r="A1155" s="235">
        <v>274</v>
      </c>
      <c r="B1155" s="236" t="s">
        <v>1240</v>
      </c>
      <c r="C1155" s="249" t="s">
        <v>1241</v>
      </c>
      <c r="D1155" s="237" t="s">
        <v>332</v>
      </c>
      <c r="E1155" s="238">
        <v>12</v>
      </c>
      <c r="F1155" s="239"/>
      <c r="G1155" s="240">
        <f>ROUND(E1155*F1155,2)</f>
        <v>0</v>
      </c>
      <c r="H1155" s="239"/>
      <c r="I1155" s="240">
        <f>ROUND(E1155*H1155,2)</f>
        <v>0</v>
      </c>
      <c r="J1155" s="239"/>
      <c r="K1155" s="240">
        <f>ROUND(E1155*J1155,2)</f>
        <v>0</v>
      </c>
      <c r="L1155" s="240">
        <v>21</v>
      </c>
      <c r="M1155" s="240">
        <f>G1155*(1+L1155/100)</f>
        <v>0</v>
      </c>
      <c r="N1155" s="238">
        <v>2.0000000000000002E-5</v>
      </c>
      <c r="O1155" s="238">
        <f>ROUND(E1155*N1155,2)</f>
        <v>0</v>
      </c>
      <c r="P1155" s="238">
        <v>0</v>
      </c>
      <c r="Q1155" s="238">
        <f>ROUND(E1155*P1155,2)</f>
        <v>0</v>
      </c>
      <c r="R1155" s="240" t="s">
        <v>1223</v>
      </c>
      <c r="S1155" s="240" t="s">
        <v>204</v>
      </c>
      <c r="T1155" s="241" t="s">
        <v>204</v>
      </c>
      <c r="U1155" s="223">
        <v>4.0199999999999996</v>
      </c>
      <c r="V1155" s="223">
        <f>ROUND(E1155*U1155,2)</f>
        <v>48.24</v>
      </c>
      <c r="W1155" s="223"/>
      <c r="X1155" s="223" t="s">
        <v>205</v>
      </c>
      <c r="Y1155" s="223" t="s">
        <v>206</v>
      </c>
      <c r="Z1155" s="212"/>
      <c r="AA1155" s="212"/>
      <c r="AB1155" s="212"/>
      <c r="AC1155" s="212"/>
      <c r="AD1155" s="212"/>
      <c r="AE1155" s="212"/>
      <c r="AF1155" s="212"/>
      <c r="AG1155" s="212" t="s">
        <v>207</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2" x14ac:dyDescent="0.2">
      <c r="A1156" s="219"/>
      <c r="B1156" s="220"/>
      <c r="C1156" s="251" t="s">
        <v>1242</v>
      </c>
      <c r="D1156" s="225"/>
      <c r="E1156" s="226">
        <v>12</v>
      </c>
      <c r="F1156" s="223"/>
      <c r="G1156" s="223"/>
      <c r="H1156" s="223"/>
      <c r="I1156" s="223"/>
      <c r="J1156" s="223"/>
      <c r="K1156" s="223"/>
      <c r="L1156" s="223"/>
      <c r="M1156" s="223"/>
      <c r="N1156" s="222"/>
      <c r="O1156" s="222"/>
      <c r="P1156" s="222"/>
      <c r="Q1156" s="222"/>
      <c r="R1156" s="223"/>
      <c r="S1156" s="223"/>
      <c r="T1156" s="223"/>
      <c r="U1156" s="223"/>
      <c r="V1156" s="223"/>
      <c r="W1156" s="223"/>
      <c r="X1156" s="223"/>
      <c r="Y1156" s="223"/>
      <c r="Z1156" s="212"/>
      <c r="AA1156" s="212"/>
      <c r="AB1156" s="212"/>
      <c r="AC1156" s="212"/>
      <c r="AD1156" s="212"/>
      <c r="AE1156" s="212"/>
      <c r="AF1156" s="212"/>
      <c r="AG1156" s="212" t="s">
        <v>211</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2" x14ac:dyDescent="0.2">
      <c r="A1157" s="219"/>
      <c r="B1157" s="220"/>
      <c r="C1157" s="252"/>
      <c r="D1157" s="244"/>
      <c r="E1157" s="244"/>
      <c r="F1157" s="244"/>
      <c r="G1157" s="244"/>
      <c r="H1157" s="223"/>
      <c r="I1157" s="223"/>
      <c r="J1157" s="223"/>
      <c r="K1157" s="223"/>
      <c r="L1157" s="223"/>
      <c r="M1157" s="223"/>
      <c r="N1157" s="222"/>
      <c r="O1157" s="222"/>
      <c r="P1157" s="222"/>
      <c r="Q1157" s="222"/>
      <c r="R1157" s="223"/>
      <c r="S1157" s="223"/>
      <c r="T1157" s="223"/>
      <c r="U1157" s="223"/>
      <c r="V1157" s="223"/>
      <c r="W1157" s="223"/>
      <c r="X1157" s="223"/>
      <c r="Y1157" s="223"/>
      <c r="Z1157" s="212"/>
      <c r="AA1157" s="212"/>
      <c r="AB1157" s="212"/>
      <c r="AC1157" s="212"/>
      <c r="AD1157" s="212"/>
      <c r="AE1157" s="212"/>
      <c r="AF1157" s="212"/>
      <c r="AG1157" s="212" t="s">
        <v>215</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1" x14ac:dyDescent="0.2">
      <c r="A1158" s="235">
        <v>275</v>
      </c>
      <c r="B1158" s="236" t="s">
        <v>1243</v>
      </c>
      <c r="C1158" s="249" t="s">
        <v>1244</v>
      </c>
      <c r="D1158" s="237" t="s">
        <v>332</v>
      </c>
      <c r="E1158" s="238">
        <v>12</v>
      </c>
      <c r="F1158" s="239"/>
      <c r="G1158" s="240">
        <f>ROUND(E1158*F1158,2)</f>
        <v>0</v>
      </c>
      <c r="H1158" s="239"/>
      <c r="I1158" s="240">
        <f>ROUND(E1158*H1158,2)</f>
        <v>0</v>
      </c>
      <c r="J1158" s="239"/>
      <c r="K1158" s="240">
        <f>ROUND(E1158*J1158,2)</f>
        <v>0</v>
      </c>
      <c r="L1158" s="240">
        <v>21</v>
      </c>
      <c r="M1158" s="240">
        <f>G1158*(1+L1158/100)</f>
        <v>0</v>
      </c>
      <c r="N1158" s="238">
        <v>0</v>
      </c>
      <c r="O1158" s="238">
        <f>ROUND(E1158*N1158,2)</f>
        <v>0</v>
      </c>
      <c r="P1158" s="238">
        <v>0</v>
      </c>
      <c r="Q1158" s="238">
        <f>ROUND(E1158*P1158,2)</f>
        <v>0</v>
      </c>
      <c r="R1158" s="240" t="s">
        <v>1223</v>
      </c>
      <c r="S1158" s="240" t="s">
        <v>204</v>
      </c>
      <c r="T1158" s="241" t="s">
        <v>204</v>
      </c>
      <c r="U1158" s="223">
        <v>0.77500000000000002</v>
      </c>
      <c r="V1158" s="223">
        <f>ROUND(E1158*U1158,2)</f>
        <v>9.3000000000000007</v>
      </c>
      <c r="W1158" s="223"/>
      <c r="X1158" s="223" t="s">
        <v>205</v>
      </c>
      <c r="Y1158" s="223" t="s">
        <v>206</v>
      </c>
      <c r="Z1158" s="212"/>
      <c r="AA1158" s="212"/>
      <c r="AB1158" s="212"/>
      <c r="AC1158" s="212"/>
      <c r="AD1158" s="212"/>
      <c r="AE1158" s="212"/>
      <c r="AF1158" s="212"/>
      <c r="AG1158" s="212" t="s">
        <v>207</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2" x14ac:dyDescent="0.2">
      <c r="A1159" s="219"/>
      <c r="B1159" s="220"/>
      <c r="C1159" s="251" t="s">
        <v>1245</v>
      </c>
      <c r="D1159" s="225"/>
      <c r="E1159" s="226">
        <v>12</v>
      </c>
      <c r="F1159" s="223"/>
      <c r="G1159" s="223"/>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211</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52"/>
      <c r="D1160" s="244"/>
      <c r="E1160" s="244"/>
      <c r="F1160" s="244"/>
      <c r="G1160" s="244"/>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215</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1" x14ac:dyDescent="0.2">
      <c r="A1161" s="235">
        <v>276</v>
      </c>
      <c r="B1161" s="236" t="s">
        <v>1246</v>
      </c>
      <c r="C1161" s="249" t="s">
        <v>1247</v>
      </c>
      <c r="D1161" s="237" t="s">
        <v>332</v>
      </c>
      <c r="E1161" s="238">
        <v>6</v>
      </c>
      <c r="F1161" s="239"/>
      <c r="G1161" s="240">
        <f>ROUND(E1161*F1161,2)</f>
        <v>0</v>
      </c>
      <c r="H1161" s="239"/>
      <c r="I1161" s="240">
        <f>ROUND(E1161*H1161,2)</f>
        <v>0</v>
      </c>
      <c r="J1161" s="239"/>
      <c r="K1161" s="240">
        <f>ROUND(E1161*J1161,2)</f>
        <v>0</v>
      </c>
      <c r="L1161" s="240">
        <v>21</v>
      </c>
      <c r="M1161" s="240">
        <f>G1161*(1+L1161/100)</f>
        <v>0</v>
      </c>
      <c r="N1161" s="238">
        <v>0</v>
      </c>
      <c r="O1161" s="238">
        <f>ROUND(E1161*N1161,2)</f>
        <v>0</v>
      </c>
      <c r="P1161" s="238">
        <v>0</v>
      </c>
      <c r="Q1161" s="238">
        <f>ROUND(E1161*P1161,2)</f>
        <v>0</v>
      </c>
      <c r="R1161" s="240"/>
      <c r="S1161" s="240" t="s">
        <v>496</v>
      </c>
      <c r="T1161" s="241" t="s">
        <v>379</v>
      </c>
      <c r="U1161" s="223">
        <v>0</v>
      </c>
      <c r="V1161" s="223">
        <f>ROUND(E1161*U1161,2)</f>
        <v>0</v>
      </c>
      <c r="W1161" s="223"/>
      <c r="X1161" s="223" t="s">
        <v>205</v>
      </c>
      <c r="Y1161" s="223" t="s">
        <v>206</v>
      </c>
      <c r="Z1161" s="212"/>
      <c r="AA1161" s="212"/>
      <c r="AB1161" s="212"/>
      <c r="AC1161" s="212"/>
      <c r="AD1161" s="212"/>
      <c r="AE1161" s="212"/>
      <c r="AF1161" s="212"/>
      <c r="AG1161" s="212" t="s">
        <v>207</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2" x14ac:dyDescent="0.2">
      <c r="A1162" s="219"/>
      <c r="B1162" s="220"/>
      <c r="C1162" s="251" t="s">
        <v>1248</v>
      </c>
      <c r="D1162" s="225"/>
      <c r="E1162" s="226">
        <v>6</v>
      </c>
      <c r="F1162" s="223"/>
      <c r="G1162" s="223"/>
      <c r="H1162" s="223"/>
      <c r="I1162" s="223"/>
      <c r="J1162" s="223"/>
      <c r="K1162" s="223"/>
      <c r="L1162" s="223"/>
      <c r="M1162" s="223"/>
      <c r="N1162" s="222"/>
      <c r="O1162" s="222"/>
      <c r="P1162" s="222"/>
      <c r="Q1162" s="222"/>
      <c r="R1162" s="223"/>
      <c r="S1162" s="223"/>
      <c r="T1162" s="223"/>
      <c r="U1162" s="223"/>
      <c r="V1162" s="223"/>
      <c r="W1162" s="223"/>
      <c r="X1162" s="223"/>
      <c r="Y1162" s="223"/>
      <c r="Z1162" s="212"/>
      <c r="AA1162" s="212"/>
      <c r="AB1162" s="212"/>
      <c r="AC1162" s="212"/>
      <c r="AD1162" s="212"/>
      <c r="AE1162" s="212"/>
      <c r="AF1162" s="212"/>
      <c r="AG1162" s="212" t="s">
        <v>211</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2" x14ac:dyDescent="0.2">
      <c r="A1163" s="219"/>
      <c r="B1163" s="220"/>
      <c r="C1163" s="252"/>
      <c r="D1163" s="244"/>
      <c r="E1163" s="244"/>
      <c r="F1163" s="244"/>
      <c r="G1163" s="244"/>
      <c r="H1163" s="223"/>
      <c r="I1163" s="223"/>
      <c r="J1163" s="223"/>
      <c r="K1163" s="223"/>
      <c r="L1163" s="223"/>
      <c r="M1163" s="223"/>
      <c r="N1163" s="222"/>
      <c r="O1163" s="222"/>
      <c r="P1163" s="222"/>
      <c r="Q1163" s="222"/>
      <c r="R1163" s="223"/>
      <c r="S1163" s="223"/>
      <c r="T1163" s="223"/>
      <c r="U1163" s="223"/>
      <c r="V1163" s="223"/>
      <c r="W1163" s="223"/>
      <c r="X1163" s="223"/>
      <c r="Y1163" s="223"/>
      <c r="Z1163" s="212"/>
      <c r="AA1163" s="212"/>
      <c r="AB1163" s="212"/>
      <c r="AC1163" s="212"/>
      <c r="AD1163" s="212"/>
      <c r="AE1163" s="212"/>
      <c r="AF1163" s="212"/>
      <c r="AG1163" s="212" t="s">
        <v>215</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1" x14ac:dyDescent="0.2">
      <c r="A1164" s="235">
        <v>277</v>
      </c>
      <c r="B1164" s="236" t="s">
        <v>1249</v>
      </c>
      <c r="C1164" s="249" t="s">
        <v>1250</v>
      </c>
      <c r="D1164" s="237" t="s">
        <v>332</v>
      </c>
      <c r="E1164" s="238">
        <v>3</v>
      </c>
      <c r="F1164" s="239"/>
      <c r="G1164" s="240">
        <f>ROUND(E1164*F1164,2)</f>
        <v>0</v>
      </c>
      <c r="H1164" s="239"/>
      <c r="I1164" s="240">
        <f>ROUND(E1164*H1164,2)</f>
        <v>0</v>
      </c>
      <c r="J1164" s="239"/>
      <c r="K1164" s="240">
        <f>ROUND(E1164*J1164,2)</f>
        <v>0</v>
      </c>
      <c r="L1164" s="240">
        <v>21</v>
      </c>
      <c r="M1164" s="240">
        <f>G1164*(1+L1164/100)</f>
        <v>0</v>
      </c>
      <c r="N1164" s="238">
        <v>0</v>
      </c>
      <c r="O1164" s="238">
        <f>ROUND(E1164*N1164,2)</f>
        <v>0</v>
      </c>
      <c r="P1164" s="238">
        <v>0</v>
      </c>
      <c r="Q1164" s="238">
        <f>ROUND(E1164*P1164,2)</f>
        <v>0</v>
      </c>
      <c r="R1164" s="240"/>
      <c r="S1164" s="240" t="s">
        <v>496</v>
      </c>
      <c r="T1164" s="241" t="s">
        <v>379</v>
      </c>
      <c r="U1164" s="223">
        <v>0</v>
      </c>
      <c r="V1164" s="223">
        <f>ROUND(E1164*U1164,2)</f>
        <v>0</v>
      </c>
      <c r="W1164" s="223"/>
      <c r="X1164" s="223" t="s">
        <v>205</v>
      </c>
      <c r="Y1164" s="223" t="s">
        <v>206</v>
      </c>
      <c r="Z1164" s="212"/>
      <c r="AA1164" s="212"/>
      <c r="AB1164" s="212"/>
      <c r="AC1164" s="212"/>
      <c r="AD1164" s="212"/>
      <c r="AE1164" s="212"/>
      <c r="AF1164" s="212"/>
      <c r="AG1164" s="212" t="s">
        <v>207</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2" x14ac:dyDescent="0.2">
      <c r="A1165" s="219"/>
      <c r="B1165" s="220"/>
      <c r="C1165" s="251" t="s">
        <v>1251</v>
      </c>
      <c r="D1165" s="225"/>
      <c r="E1165" s="226">
        <v>3</v>
      </c>
      <c r="F1165" s="223"/>
      <c r="G1165" s="223"/>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211</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2" x14ac:dyDescent="0.2">
      <c r="A1166" s="219"/>
      <c r="B1166" s="220"/>
      <c r="C1166" s="252"/>
      <c r="D1166" s="244"/>
      <c r="E1166" s="244"/>
      <c r="F1166" s="244"/>
      <c r="G1166" s="244"/>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215</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35">
        <v>278</v>
      </c>
      <c r="B1167" s="236" t="s">
        <v>1252</v>
      </c>
      <c r="C1167" s="249" t="s">
        <v>1253</v>
      </c>
      <c r="D1167" s="237" t="s">
        <v>332</v>
      </c>
      <c r="E1167" s="238">
        <v>1</v>
      </c>
      <c r="F1167" s="239"/>
      <c r="G1167" s="240">
        <f>ROUND(E1167*F1167,2)</f>
        <v>0</v>
      </c>
      <c r="H1167" s="239"/>
      <c r="I1167" s="240">
        <f>ROUND(E1167*H1167,2)</f>
        <v>0</v>
      </c>
      <c r="J1167" s="239"/>
      <c r="K1167" s="240">
        <f>ROUND(E1167*J1167,2)</f>
        <v>0</v>
      </c>
      <c r="L1167" s="240">
        <v>21</v>
      </c>
      <c r="M1167" s="240">
        <f>G1167*(1+L1167/100)</f>
        <v>0</v>
      </c>
      <c r="N1167" s="238">
        <v>0</v>
      </c>
      <c r="O1167" s="238">
        <f>ROUND(E1167*N1167,2)</f>
        <v>0</v>
      </c>
      <c r="P1167" s="238">
        <v>0</v>
      </c>
      <c r="Q1167" s="238">
        <f>ROUND(E1167*P1167,2)</f>
        <v>0</v>
      </c>
      <c r="R1167" s="240"/>
      <c r="S1167" s="240" t="s">
        <v>496</v>
      </c>
      <c r="T1167" s="241" t="s">
        <v>379</v>
      </c>
      <c r="U1167" s="223">
        <v>0</v>
      </c>
      <c r="V1167" s="223">
        <f>ROUND(E1167*U1167,2)</f>
        <v>0</v>
      </c>
      <c r="W1167" s="223"/>
      <c r="X1167" s="223" t="s">
        <v>205</v>
      </c>
      <c r="Y1167" s="223" t="s">
        <v>206</v>
      </c>
      <c r="Z1167" s="212"/>
      <c r="AA1167" s="212"/>
      <c r="AB1167" s="212"/>
      <c r="AC1167" s="212"/>
      <c r="AD1167" s="212"/>
      <c r="AE1167" s="212"/>
      <c r="AF1167" s="212"/>
      <c r="AG1167" s="212" t="s">
        <v>207</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2" x14ac:dyDescent="0.2">
      <c r="A1168" s="219"/>
      <c r="B1168" s="220"/>
      <c r="C1168" s="251" t="s">
        <v>1254</v>
      </c>
      <c r="D1168" s="225"/>
      <c r="E1168" s="226">
        <v>1</v>
      </c>
      <c r="F1168" s="223"/>
      <c r="G1168" s="223"/>
      <c r="H1168" s="223"/>
      <c r="I1168" s="223"/>
      <c r="J1168" s="223"/>
      <c r="K1168" s="223"/>
      <c r="L1168" s="223"/>
      <c r="M1168" s="223"/>
      <c r="N1168" s="222"/>
      <c r="O1168" s="222"/>
      <c r="P1168" s="222"/>
      <c r="Q1168" s="222"/>
      <c r="R1168" s="223"/>
      <c r="S1168" s="223"/>
      <c r="T1168" s="223"/>
      <c r="U1168" s="223"/>
      <c r="V1168" s="223"/>
      <c r="W1168" s="223"/>
      <c r="X1168" s="223"/>
      <c r="Y1168" s="223"/>
      <c r="Z1168" s="212"/>
      <c r="AA1168" s="212"/>
      <c r="AB1168" s="212"/>
      <c r="AC1168" s="212"/>
      <c r="AD1168" s="212"/>
      <c r="AE1168" s="212"/>
      <c r="AF1168" s="212"/>
      <c r="AG1168" s="212" t="s">
        <v>211</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52"/>
      <c r="D1169" s="244"/>
      <c r="E1169" s="244"/>
      <c r="F1169" s="244"/>
      <c r="G1169" s="244"/>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215</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1" x14ac:dyDescent="0.2">
      <c r="A1170" s="235">
        <v>279</v>
      </c>
      <c r="B1170" s="236" t="s">
        <v>1255</v>
      </c>
      <c r="C1170" s="249" t="s">
        <v>1256</v>
      </c>
      <c r="D1170" s="237" t="s">
        <v>332</v>
      </c>
      <c r="E1170" s="238">
        <v>4</v>
      </c>
      <c r="F1170" s="239"/>
      <c r="G1170" s="240">
        <f>ROUND(E1170*F1170,2)</f>
        <v>0</v>
      </c>
      <c r="H1170" s="239"/>
      <c r="I1170" s="240">
        <f>ROUND(E1170*H1170,2)</f>
        <v>0</v>
      </c>
      <c r="J1170" s="239"/>
      <c r="K1170" s="240">
        <f>ROUND(E1170*J1170,2)</f>
        <v>0</v>
      </c>
      <c r="L1170" s="240">
        <v>21</v>
      </c>
      <c r="M1170" s="240">
        <f>G1170*(1+L1170/100)</f>
        <v>0</v>
      </c>
      <c r="N1170" s="238">
        <v>0</v>
      </c>
      <c r="O1170" s="238">
        <f>ROUND(E1170*N1170,2)</f>
        <v>0</v>
      </c>
      <c r="P1170" s="238">
        <v>0</v>
      </c>
      <c r="Q1170" s="238">
        <f>ROUND(E1170*P1170,2)</f>
        <v>0</v>
      </c>
      <c r="R1170" s="240"/>
      <c r="S1170" s="240" t="s">
        <v>496</v>
      </c>
      <c r="T1170" s="241" t="s">
        <v>379</v>
      </c>
      <c r="U1170" s="223">
        <v>0</v>
      </c>
      <c r="V1170" s="223">
        <f>ROUND(E1170*U1170,2)</f>
        <v>0</v>
      </c>
      <c r="W1170" s="223"/>
      <c r="X1170" s="223" t="s">
        <v>205</v>
      </c>
      <c r="Y1170" s="223" t="s">
        <v>206</v>
      </c>
      <c r="Z1170" s="212"/>
      <c r="AA1170" s="212"/>
      <c r="AB1170" s="212"/>
      <c r="AC1170" s="212"/>
      <c r="AD1170" s="212"/>
      <c r="AE1170" s="212"/>
      <c r="AF1170" s="212"/>
      <c r="AG1170" s="212" t="s">
        <v>207</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2" x14ac:dyDescent="0.2">
      <c r="A1171" s="219"/>
      <c r="B1171" s="220"/>
      <c r="C1171" s="251" t="s">
        <v>1257</v>
      </c>
      <c r="D1171" s="225"/>
      <c r="E1171" s="226">
        <v>4</v>
      </c>
      <c r="F1171" s="223"/>
      <c r="G1171" s="223"/>
      <c r="H1171" s="223"/>
      <c r="I1171" s="223"/>
      <c r="J1171" s="223"/>
      <c r="K1171" s="223"/>
      <c r="L1171" s="223"/>
      <c r="M1171" s="223"/>
      <c r="N1171" s="222"/>
      <c r="O1171" s="222"/>
      <c r="P1171" s="222"/>
      <c r="Q1171" s="222"/>
      <c r="R1171" s="223"/>
      <c r="S1171" s="223"/>
      <c r="T1171" s="223"/>
      <c r="U1171" s="223"/>
      <c r="V1171" s="223"/>
      <c r="W1171" s="223"/>
      <c r="X1171" s="223"/>
      <c r="Y1171" s="223"/>
      <c r="Z1171" s="212"/>
      <c r="AA1171" s="212"/>
      <c r="AB1171" s="212"/>
      <c r="AC1171" s="212"/>
      <c r="AD1171" s="212"/>
      <c r="AE1171" s="212"/>
      <c r="AF1171" s="212"/>
      <c r="AG1171" s="212" t="s">
        <v>211</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2" x14ac:dyDescent="0.2">
      <c r="A1172" s="219"/>
      <c r="B1172" s="220"/>
      <c r="C1172" s="252"/>
      <c r="D1172" s="244"/>
      <c r="E1172" s="244"/>
      <c r="F1172" s="244"/>
      <c r="G1172" s="244"/>
      <c r="H1172" s="223"/>
      <c r="I1172" s="223"/>
      <c r="J1172" s="223"/>
      <c r="K1172" s="223"/>
      <c r="L1172" s="223"/>
      <c r="M1172" s="223"/>
      <c r="N1172" s="222"/>
      <c r="O1172" s="222"/>
      <c r="P1172" s="222"/>
      <c r="Q1172" s="222"/>
      <c r="R1172" s="223"/>
      <c r="S1172" s="223"/>
      <c r="T1172" s="223"/>
      <c r="U1172" s="223"/>
      <c r="V1172" s="223"/>
      <c r="W1172" s="223"/>
      <c r="X1172" s="223"/>
      <c r="Y1172" s="223"/>
      <c r="Z1172" s="212"/>
      <c r="AA1172" s="212"/>
      <c r="AB1172" s="212"/>
      <c r="AC1172" s="212"/>
      <c r="AD1172" s="212"/>
      <c r="AE1172" s="212"/>
      <c r="AF1172" s="212"/>
      <c r="AG1172" s="212" t="s">
        <v>215</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1" x14ac:dyDescent="0.2">
      <c r="A1173" s="235">
        <v>280</v>
      </c>
      <c r="B1173" s="236" t="s">
        <v>1258</v>
      </c>
      <c r="C1173" s="249" t="s">
        <v>1259</v>
      </c>
      <c r="D1173" s="237" t="s">
        <v>332</v>
      </c>
      <c r="E1173" s="238">
        <v>1</v>
      </c>
      <c r="F1173" s="239"/>
      <c r="G1173" s="240">
        <f>ROUND(E1173*F1173,2)</f>
        <v>0</v>
      </c>
      <c r="H1173" s="239"/>
      <c r="I1173" s="240">
        <f>ROUND(E1173*H1173,2)</f>
        <v>0</v>
      </c>
      <c r="J1173" s="239"/>
      <c r="K1173" s="240">
        <f>ROUND(E1173*J1173,2)</f>
        <v>0</v>
      </c>
      <c r="L1173" s="240">
        <v>21</v>
      </c>
      <c r="M1173" s="240">
        <f>G1173*(1+L1173/100)</f>
        <v>0</v>
      </c>
      <c r="N1173" s="238">
        <v>0</v>
      </c>
      <c r="O1173" s="238">
        <f>ROUND(E1173*N1173,2)</f>
        <v>0</v>
      </c>
      <c r="P1173" s="238">
        <v>0</v>
      </c>
      <c r="Q1173" s="238">
        <f>ROUND(E1173*P1173,2)</f>
        <v>0</v>
      </c>
      <c r="R1173" s="240"/>
      <c r="S1173" s="240" t="s">
        <v>496</v>
      </c>
      <c r="T1173" s="241" t="s">
        <v>379</v>
      </c>
      <c r="U1173" s="223">
        <v>0</v>
      </c>
      <c r="V1173" s="223">
        <f>ROUND(E1173*U1173,2)</f>
        <v>0</v>
      </c>
      <c r="W1173" s="223"/>
      <c r="X1173" s="223" t="s">
        <v>205</v>
      </c>
      <c r="Y1173" s="223" t="s">
        <v>206</v>
      </c>
      <c r="Z1173" s="212"/>
      <c r="AA1173" s="212"/>
      <c r="AB1173" s="212"/>
      <c r="AC1173" s="212"/>
      <c r="AD1173" s="212"/>
      <c r="AE1173" s="212"/>
      <c r="AF1173" s="212"/>
      <c r="AG1173" s="212" t="s">
        <v>207</v>
      </c>
      <c r="AH1173" s="212"/>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2" x14ac:dyDescent="0.2">
      <c r="A1174" s="219"/>
      <c r="B1174" s="220"/>
      <c r="C1174" s="251" t="s">
        <v>1260</v>
      </c>
      <c r="D1174" s="225"/>
      <c r="E1174" s="226">
        <v>1</v>
      </c>
      <c r="F1174" s="223"/>
      <c r="G1174" s="223"/>
      <c r="H1174" s="223"/>
      <c r="I1174" s="223"/>
      <c r="J1174" s="223"/>
      <c r="K1174" s="223"/>
      <c r="L1174" s="223"/>
      <c r="M1174" s="223"/>
      <c r="N1174" s="222"/>
      <c r="O1174" s="222"/>
      <c r="P1174" s="222"/>
      <c r="Q1174" s="222"/>
      <c r="R1174" s="223"/>
      <c r="S1174" s="223"/>
      <c r="T1174" s="223"/>
      <c r="U1174" s="223"/>
      <c r="V1174" s="223"/>
      <c r="W1174" s="223"/>
      <c r="X1174" s="223"/>
      <c r="Y1174" s="223"/>
      <c r="Z1174" s="212"/>
      <c r="AA1174" s="212"/>
      <c r="AB1174" s="212"/>
      <c r="AC1174" s="212"/>
      <c r="AD1174" s="212"/>
      <c r="AE1174" s="212"/>
      <c r="AF1174" s="212"/>
      <c r="AG1174" s="212" t="s">
        <v>211</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52"/>
      <c r="D1175" s="244"/>
      <c r="E1175" s="244"/>
      <c r="F1175" s="244"/>
      <c r="G1175" s="244"/>
      <c r="H1175" s="223"/>
      <c r="I1175" s="223"/>
      <c r="J1175" s="223"/>
      <c r="K1175" s="223"/>
      <c r="L1175" s="223"/>
      <c r="M1175" s="223"/>
      <c r="N1175" s="222"/>
      <c r="O1175" s="222"/>
      <c r="P1175" s="222"/>
      <c r="Q1175" s="222"/>
      <c r="R1175" s="223"/>
      <c r="S1175" s="223"/>
      <c r="T1175" s="223"/>
      <c r="U1175" s="223"/>
      <c r="V1175" s="223"/>
      <c r="W1175" s="223"/>
      <c r="X1175" s="223"/>
      <c r="Y1175" s="223"/>
      <c r="Z1175" s="212"/>
      <c r="AA1175" s="212"/>
      <c r="AB1175" s="212"/>
      <c r="AC1175" s="212"/>
      <c r="AD1175" s="212"/>
      <c r="AE1175" s="212"/>
      <c r="AF1175" s="212"/>
      <c r="AG1175" s="212" t="s">
        <v>215</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1" x14ac:dyDescent="0.2">
      <c r="A1176" s="235">
        <v>281</v>
      </c>
      <c r="B1176" s="236" t="s">
        <v>1261</v>
      </c>
      <c r="C1176" s="249" t="s">
        <v>1262</v>
      </c>
      <c r="D1176" s="237" t="s">
        <v>332</v>
      </c>
      <c r="E1176" s="238">
        <v>2</v>
      </c>
      <c r="F1176" s="239"/>
      <c r="G1176" s="240">
        <f>ROUND(E1176*F1176,2)</f>
        <v>0</v>
      </c>
      <c r="H1176" s="239"/>
      <c r="I1176" s="240">
        <f>ROUND(E1176*H1176,2)</f>
        <v>0</v>
      </c>
      <c r="J1176" s="239"/>
      <c r="K1176" s="240">
        <f>ROUND(E1176*J1176,2)</f>
        <v>0</v>
      </c>
      <c r="L1176" s="240">
        <v>21</v>
      </c>
      <c r="M1176" s="240">
        <f>G1176*(1+L1176/100)</f>
        <v>0</v>
      </c>
      <c r="N1176" s="238">
        <v>0</v>
      </c>
      <c r="O1176" s="238">
        <f>ROUND(E1176*N1176,2)</f>
        <v>0</v>
      </c>
      <c r="P1176" s="238">
        <v>0</v>
      </c>
      <c r="Q1176" s="238">
        <f>ROUND(E1176*P1176,2)</f>
        <v>0</v>
      </c>
      <c r="R1176" s="240"/>
      <c r="S1176" s="240" t="s">
        <v>496</v>
      </c>
      <c r="T1176" s="241" t="s">
        <v>379</v>
      </c>
      <c r="U1176" s="223">
        <v>0</v>
      </c>
      <c r="V1176" s="223">
        <f>ROUND(E1176*U1176,2)</f>
        <v>0</v>
      </c>
      <c r="W1176" s="223"/>
      <c r="X1176" s="223" t="s">
        <v>205</v>
      </c>
      <c r="Y1176" s="223" t="s">
        <v>206</v>
      </c>
      <c r="Z1176" s="212"/>
      <c r="AA1176" s="212"/>
      <c r="AB1176" s="212"/>
      <c r="AC1176" s="212"/>
      <c r="AD1176" s="212"/>
      <c r="AE1176" s="212"/>
      <c r="AF1176" s="212"/>
      <c r="AG1176" s="212" t="s">
        <v>207</v>
      </c>
      <c r="AH1176" s="212"/>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2" x14ac:dyDescent="0.2">
      <c r="A1177" s="219"/>
      <c r="B1177" s="220"/>
      <c r="C1177" s="251" t="s">
        <v>1263</v>
      </c>
      <c r="D1177" s="225"/>
      <c r="E1177" s="226">
        <v>2</v>
      </c>
      <c r="F1177" s="223"/>
      <c r="G1177" s="223"/>
      <c r="H1177" s="223"/>
      <c r="I1177" s="223"/>
      <c r="J1177" s="223"/>
      <c r="K1177" s="223"/>
      <c r="L1177" s="223"/>
      <c r="M1177" s="223"/>
      <c r="N1177" s="222"/>
      <c r="O1177" s="222"/>
      <c r="P1177" s="222"/>
      <c r="Q1177" s="222"/>
      <c r="R1177" s="223"/>
      <c r="S1177" s="223"/>
      <c r="T1177" s="223"/>
      <c r="U1177" s="223"/>
      <c r="V1177" s="223"/>
      <c r="W1177" s="223"/>
      <c r="X1177" s="223"/>
      <c r="Y1177" s="223"/>
      <c r="Z1177" s="212"/>
      <c r="AA1177" s="212"/>
      <c r="AB1177" s="212"/>
      <c r="AC1177" s="212"/>
      <c r="AD1177" s="212"/>
      <c r="AE1177" s="212"/>
      <c r="AF1177" s="212"/>
      <c r="AG1177" s="212" t="s">
        <v>211</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2" x14ac:dyDescent="0.2">
      <c r="A1178" s="219"/>
      <c r="B1178" s="220"/>
      <c r="C1178" s="252"/>
      <c r="D1178" s="244"/>
      <c r="E1178" s="244"/>
      <c r="F1178" s="244"/>
      <c r="G1178" s="244"/>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215</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35">
        <v>282</v>
      </c>
      <c r="B1179" s="236" t="s">
        <v>1264</v>
      </c>
      <c r="C1179" s="249" t="s">
        <v>1265</v>
      </c>
      <c r="D1179" s="237" t="s">
        <v>332</v>
      </c>
      <c r="E1179" s="238">
        <v>1</v>
      </c>
      <c r="F1179" s="239"/>
      <c r="G1179" s="240">
        <f>ROUND(E1179*F1179,2)</f>
        <v>0</v>
      </c>
      <c r="H1179" s="239"/>
      <c r="I1179" s="240">
        <f>ROUND(E1179*H1179,2)</f>
        <v>0</v>
      </c>
      <c r="J1179" s="239"/>
      <c r="K1179" s="240">
        <f>ROUND(E1179*J1179,2)</f>
        <v>0</v>
      </c>
      <c r="L1179" s="240">
        <v>21</v>
      </c>
      <c r="M1179" s="240">
        <f>G1179*(1+L1179/100)</f>
        <v>0</v>
      </c>
      <c r="N1179" s="238">
        <v>0</v>
      </c>
      <c r="O1179" s="238">
        <f>ROUND(E1179*N1179,2)</f>
        <v>0</v>
      </c>
      <c r="P1179" s="238">
        <v>0</v>
      </c>
      <c r="Q1179" s="238">
        <f>ROUND(E1179*P1179,2)</f>
        <v>0</v>
      </c>
      <c r="R1179" s="240"/>
      <c r="S1179" s="240" t="s">
        <v>496</v>
      </c>
      <c r="T1179" s="241" t="s">
        <v>379</v>
      </c>
      <c r="U1179" s="223">
        <v>0</v>
      </c>
      <c r="V1179" s="223">
        <f>ROUND(E1179*U1179,2)</f>
        <v>0</v>
      </c>
      <c r="W1179" s="223"/>
      <c r="X1179" s="223" t="s">
        <v>205</v>
      </c>
      <c r="Y1179" s="223" t="s">
        <v>206</v>
      </c>
      <c r="Z1179" s="212"/>
      <c r="AA1179" s="212"/>
      <c r="AB1179" s="212"/>
      <c r="AC1179" s="212"/>
      <c r="AD1179" s="212"/>
      <c r="AE1179" s="212"/>
      <c r="AF1179" s="212"/>
      <c r="AG1179" s="212" t="s">
        <v>207</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2" x14ac:dyDescent="0.2">
      <c r="A1180" s="219"/>
      <c r="B1180" s="220"/>
      <c r="C1180" s="251" t="s">
        <v>1266</v>
      </c>
      <c r="D1180" s="225"/>
      <c r="E1180" s="226">
        <v>1</v>
      </c>
      <c r="F1180" s="223"/>
      <c r="G1180" s="223"/>
      <c r="H1180" s="223"/>
      <c r="I1180" s="223"/>
      <c r="J1180" s="223"/>
      <c r="K1180" s="223"/>
      <c r="L1180" s="223"/>
      <c r="M1180" s="223"/>
      <c r="N1180" s="222"/>
      <c r="O1180" s="222"/>
      <c r="P1180" s="222"/>
      <c r="Q1180" s="222"/>
      <c r="R1180" s="223"/>
      <c r="S1180" s="223"/>
      <c r="T1180" s="223"/>
      <c r="U1180" s="223"/>
      <c r="V1180" s="223"/>
      <c r="W1180" s="223"/>
      <c r="X1180" s="223"/>
      <c r="Y1180" s="223"/>
      <c r="Z1180" s="212"/>
      <c r="AA1180" s="212"/>
      <c r="AB1180" s="212"/>
      <c r="AC1180" s="212"/>
      <c r="AD1180" s="212"/>
      <c r="AE1180" s="212"/>
      <c r="AF1180" s="212"/>
      <c r="AG1180" s="212" t="s">
        <v>211</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2" x14ac:dyDescent="0.2">
      <c r="A1181" s="219"/>
      <c r="B1181" s="220"/>
      <c r="C1181" s="252"/>
      <c r="D1181" s="244"/>
      <c r="E1181" s="244"/>
      <c r="F1181" s="244"/>
      <c r="G1181" s="244"/>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215</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1" x14ac:dyDescent="0.2">
      <c r="A1182" s="235">
        <v>283</v>
      </c>
      <c r="B1182" s="236" t="s">
        <v>1267</v>
      </c>
      <c r="C1182" s="249" t="s">
        <v>1268</v>
      </c>
      <c r="D1182" s="237" t="s">
        <v>332</v>
      </c>
      <c r="E1182" s="238">
        <v>1</v>
      </c>
      <c r="F1182" s="239"/>
      <c r="G1182" s="240">
        <f>ROUND(E1182*F1182,2)</f>
        <v>0</v>
      </c>
      <c r="H1182" s="239"/>
      <c r="I1182" s="240">
        <f>ROUND(E1182*H1182,2)</f>
        <v>0</v>
      </c>
      <c r="J1182" s="239"/>
      <c r="K1182" s="240">
        <f>ROUND(E1182*J1182,2)</f>
        <v>0</v>
      </c>
      <c r="L1182" s="240">
        <v>21</v>
      </c>
      <c r="M1182" s="240">
        <f>G1182*(1+L1182/100)</f>
        <v>0</v>
      </c>
      <c r="N1182" s="238">
        <v>0</v>
      </c>
      <c r="O1182" s="238">
        <f>ROUND(E1182*N1182,2)</f>
        <v>0</v>
      </c>
      <c r="P1182" s="238">
        <v>0</v>
      </c>
      <c r="Q1182" s="238">
        <f>ROUND(E1182*P1182,2)</f>
        <v>0</v>
      </c>
      <c r="R1182" s="240"/>
      <c r="S1182" s="240" t="s">
        <v>496</v>
      </c>
      <c r="T1182" s="241" t="s">
        <v>379</v>
      </c>
      <c r="U1182" s="223">
        <v>0</v>
      </c>
      <c r="V1182" s="223">
        <f>ROUND(E1182*U1182,2)</f>
        <v>0</v>
      </c>
      <c r="W1182" s="223"/>
      <c r="X1182" s="223" t="s">
        <v>205</v>
      </c>
      <c r="Y1182" s="223" t="s">
        <v>206</v>
      </c>
      <c r="Z1182" s="212"/>
      <c r="AA1182" s="212"/>
      <c r="AB1182" s="212"/>
      <c r="AC1182" s="212"/>
      <c r="AD1182" s="212"/>
      <c r="AE1182" s="212"/>
      <c r="AF1182" s="212"/>
      <c r="AG1182" s="212" t="s">
        <v>207</v>
      </c>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2" x14ac:dyDescent="0.2">
      <c r="A1183" s="219"/>
      <c r="B1183" s="220"/>
      <c r="C1183" s="251" t="s">
        <v>1269</v>
      </c>
      <c r="D1183" s="225"/>
      <c r="E1183" s="226">
        <v>1</v>
      </c>
      <c r="F1183" s="223"/>
      <c r="G1183" s="223"/>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211</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2" x14ac:dyDescent="0.2">
      <c r="A1184" s="219"/>
      <c r="B1184" s="220"/>
      <c r="C1184" s="252"/>
      <c r="D1184" s="244"/>
      <c r="E1184" s="244"/>
      <c r="F1184" s="244"/>
      <c r="G1184" s="244"/>
      <c r="H1184" s="223"/>
      <c r="I1184" s="223"/>
      <c r="J1184" s="223"/>
      <c r="K1184" s="223"/>
      <c r="L1184" s="223"/>
      <c r="M1184" s="223"/>
      <c r="N1184" s="222"/>
      <c r="O1184" s="222"/>
      <c r="P1184" s="222"/>
      <c r="Q1184" s="222"/>
      <c r="R1184" s="223"/>
      <c r="S1184" s="223"/>
      <c r="T1184" s="223"/>
      <c r="U1184" s="223"/>
      <c r="V1184" s="223"/>
      <c r="W1184" s="223"/>
      <c r="X1184" s="223"/>
      <c r="Y1184" s="223"/>
      <c r="Z1184" s="212"/>
      <c r="AA1184" s="212"/>
      <c r="AB1184" s="212"/>
      <c r="AC1184" s="212"/>
      <c r="AD1184" s="212"/>
      <c r="AE1184" s="212"/>
      <c r="AF1184" s="212"/>
      <c r="AG1184" s="212" t="s">
        <v>215</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ht="22.5" outlineLevel="1" x14ac:dyDescent="0.2">
      <c r="A1185" s="235">
        <v>284</v>
      </c>
      <c r="B1185" s="236" t="s">
        <v>1270</v>
      </c>
      <c r="C1185" s="249" t="s">
        <v>1271</v>
      </c>
      <c r="D1185" s="237" t="s">
        <v>332</v>
      </c>
      <c r="E1185" s="238">
        <v>1</v>
      </c>
      <c r="F1185" s="239"/>
      <c r="G1185" s="240">
        <f>ROUND(E1185*F1185,2)</f>
        <v>0</v>
      </c>
      <c r="H1185" s="239"/>
      <c r="I1185" s="240">
        <f>ROUND(E1185*H1185,2)</f>
        <v>0</v>
      </c>
      <c r="J1185" s="239"/>
      <c r="K1185" s="240">
        <f>ROUND(E1185*J1185,2)</f>
        <v>0</v>
      </c>
      <c r="L1185" s="240">
        <v>21</v>
      </c>
      <c r="M1185" s="240">
        <f>G1185*(1+L1185/100)</f>
        <v>0</v>
      </c>
      <c r="N1185" s="238">
        <v>0</v>
      </c>
      <c r="O1185" s="238">
        <f>ROUND(E1185*N1185,2)</f>
        <v>0</v>
      </c>
      <c r="P1185" s="238">
        <v>0</v>
      </c>
      <c r="Q1185" s="238">
        <f>ROUND(E1185*P1185,2)</f>
        <v>0</v>
      </c>
      <c r="R1185" s="240"/>
      <c r="S1185" s="240" t="s">
        <v>496</v>
      </c>
      <c r="T1185" s="241" t="s">
        <v>379</v>
      </c>
      <c r="U1185" s="223">
        <v>0</v>
      </c>
      <c r="V1185" s="223">
        <f>ROUND(E1185*U1185,2)</f>
        <v>0</v>
      </c>
      <c r="W1185" s="223"/>
      <c r="X1185" s="223" t="s">
        <v>205</v>
      </c>
      <c r="Y1185" s="223" t="s">
        <v>206</v>
      </c>
      <c r="Z1185" s="212"/>
      <c r="AA1185" s="212"/>
      <c r="AB1185" s="212"/>
      <c r="AC1185" s="212"/>
      <c r="AD1185" s="212"/>
      <c r="AE1185" s="212"/>
      <c r="AF1185" s="212"/>
      <c r="AG1185" s="212" t="s">
        <v>207</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2" x14ac:dyDescent="0.2">
      <c r="A1186" s="219"/>
      <c r="B1186" s="220"/>
      <c r="C1186" s="251" t="s">
        <v>1272</v>
      </c>
      <c r="D1186" s="225"/>
      <c r="E1186" s="226">
        <v>1</v>
      </c>
      <c r="F1186" s="223"/>
      <c r="G1186" s="223"/>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211</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2" x14ac:dyDescent="0.2">
      <c r="A1187" s="219"/>
      <c r="B1187" s="220"/>
      <c r="C1187" s="252"/>
      <c r="D1187" s="244"/>
      <c r="E1187" s="244"/>
      <c r="F1187" s="244"/>
      <c r="G1187" s="244"/>
      <c r="H1187" s="223"/>
      <c r="I1187" s="223"/>
      <c r="J1187" s="223"/>
      <c r="K1187" s="223"/>
      <c r="L1187" s="223"/>
      <c r="M1187" s="223"/>
      <c r="N1187" s="222"/>
      <c r="O1187" s="222"/>
      <c r="P1187" s="222"/>
      <c r="Q1187" s="222"/>
      <c r="R1187" s="223"/>
      <c r="S1187" s="223"/>
      <c r="T1187" s="223"/>
      <c r="U1187" s="223"/>
      <c r="V1187" s="223"/>
      <c r="W1187" s="223"/>
      <c r="X1187" s="223"/>
      <c r="Y1187" s="223"/>
      <c r="Z1187" s="212"/>
      <c r="AA1187" s="212"/>
      <c r="AB1187" s="212"/>
      <c r="AC1187" s="212"/>
      <c r="AD1187" s="212"/>
      <c r="AE1187" s="212"/>
      <c r="AF1187" s="212"/>
      <c r="AG1187" s="212" t="s">
        <v>215</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ht="22.5" outlineLevel="1" x14ac:dyDescent="0.2">
      <c r="A1188" s="235">
        <v>285</v>
      </c>
      <c r="B1188" s="236" t="s">
        <v>1273</v>
      </c>
      <c r="C1188" s="249" t="s">
        <v>1274</v>
      </c>
      <c r="D1188" s="237" t="s">
        <v>332</v>
      </c>
      <c r="E1188" s="238">
        <v>1</v>
      </c>
      <c r="F1188" s="239"/>
      <c r="G1188" s="240">
        <f>ROUND(E1188*F1188,2)</f>
        <v>0</v>
      </c>
      <c r="H1188" s="239"/>
      <c r="I1188" s="240">
        <f>ROUND(E1188*H1188,2)</f>
        <v>0</v>
      </c>
      <c r="J1188" s="239"/>
      <c r="K1188" s="240">
        <f>ROUND(E1188*J1188,2)</f>
        <v>0</v>
      </c>
      <c r="L1188" s="240">
        <v>21</v>
      </c>
      <c r="M1188" s="240">
        <f>G1188*(1+L1188/100)</f>
        <v>0</v>
      </c>
      <c r="N1188" s="238">
        <v>0</v>
      </c>
      <c r="O1188" s="238">
        <f>ROUND(E1188*N1188,2)</f>
        <v>0</v>
      </c>
      <c r="P1188" s="238">
        <v>0</v>
      </c>
      <c r="Q1188" s="238">
        <f>ROUND(E1188*P1188,2)</f>
        <v>0</v>
      </c>
      <c r="R1188" s="240"/>
      <c r="S1188" s="240" t="s">
        <v>496</v>
      </c>
      <c r="T1188" s="241" t="s">
        <v>379</v>
      </c>
      <c r="U1188" s="223">
        <v>0</v>
      </c>
      <c r="V1188" s="223">
        <f>ROUND(E1188*U1188,2)</f>
        <v>0</v>
      </c>
      <c r="W1188" s="223"/>
      <c r="X1188" s="223" t="s">
        <v>205</v>
      </c>
      <c r="Y1188" s="223" t="s">
        <v>206</v>
      </c>
      <c r="Z1188" s="212"/>
      <c r="AA1188" s="212"/>
      <c r="AB1188" s="212"/>
      <c r="AC1188" s="212"/>
      <c r="AD1188" s="212"/>
      <c r="AE1188" s="212"/>
      <c r="AF1188" s="212"/>
      <c r="AG1188" s="212" t="s">
        <v>207</v>
      </c>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2" x14ac:dyDescent="0.2">
      <c r="A1189" s="219"/>
      <c r="B1189" s="220"/>
      <c r="C1189" s="251" t="s">
        <v>1275</v>
      </c>
      <c r="D1189" s="225"/>
      <c r="E1189" s="226">
        <v>1</v>
      </c>
      <c r="F1189" s="223"/>
      <c r="G1189" s="223"/>
      <c r="H1189" s="223"/>
      <c r="I1189" s="223"/>
      <c r="J1189" s="223"/>
      <c r="K1189" s="223"/>
      <c r="L1189" s="223"/>
      <c r="M1189" s="223"/>
      <c r="N1189" s="222"/>
      <c r="O1189" s="222"/>
      <c r="P1189" s="222"/>
      <c r="Q1189" s="222"/>
      <c r="R1189" s="223"/>
      <c r="S1189" s="223"/>
      <c r="T1189" s="223"/>
      <c r="U1189" s="223"/>
      <c r="V1189" s="223"/>
      <c r="W1189" s="223"/>
      <c r="X1189" s="223"/>
      <c r="Y1189" s="223"/>
      <c r="Z1189" s="212"/>
      <c r="AA1189" s="212"/>
      <c r="AB1189" s="212"/>
      <c r="AC1189" s="212"/>
      <c r="AD1189" s="212"/>
      <c r="AE1189" s="212"/>
      <c r="AF1189" s="212"/>
      <c r="AG1189" s="212" t="s">
        <v>211</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2" x14ac:dyDescent="0.2">
      <c r="A1190" s="219"/>
      <c r="B1190" s="220"/>
      <c r="C1190" s="252"/>
      <c r="D1190" s="244"/>
      <c r="E1190" s="244"/>
      <c r="F1190" s="244"/>
      <c r="G1190" s="244"/>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215</v>
      </c>
      <c r="AH1190" s="212"/>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
      <c r="A1191" s="235">
        <v>286</v>
      </c>
      <c r="B1191" s="236" t="s">
        <v>1276</v>
      </c>
      <c r="C1191" s="249" t="s">
        <v>1277</v>
      </c>
      <c r="D1191" s="237" t="s">
        <v>332</v>
      </c>
      <c r="E1191" s="238">
        <v>1</v>
      </c>
      <c r="F1191" s="239"/>
      <c r="G1191" s="240">
        <f>ROUND(E1191*F1191,2)</f>
        <v>0</v>
      </c>
      <c r="H1191" s="239"/>
      <c r="I1191" s="240">
        <f>ROUND(E1191*H1191,2)</f>
        <v>0</v>
      </c>
      <c r="J1191" s="239"/>
      <c r="K1191" s="240">
        <f>ROUND(E1191*J1191,2)</f>
        <v>0</v>
      </c>
      <c r="L1191" s="240">
        <v>21</v>
      </c>
      <c r="M1191" s="240">
        <f>G1191*(1+L1191/100)</f>
        <v>0</v>
      </c>
      <c r="N1191" s="238">
        <v>0</v>
      </c>
      <c r="O1191" s="238">
        <f>ROUND(E1191*N1191,2)</f>
        <v>0</v>
      </c>
      <c r="P1191" s="238">
        <v>0</v>
      </c>
      <c r="Q1191" s="238">
        <f>ROUND(E1191*P1191,2)</f>
        <v>0</v>
      </c>
      <c r="R1191" s="240"/>
      <c r="S1191" s="240" t="s">
        <v>496</v>
      </c>
      <c r="T1191" s="241" t="s">
        <v>379</v>
      </c>
      <c r="U1191" s="223">
        <v>0</v>
      </c>
      <c r="V1191" s="223">
        <f>ROUND(E1191*U1191,2)</f>
        <v>0</v>
      </c>
      <c r="W1191" s="223"/>
      <c r="X1191" s="223" t="s">
        <v>205</v>
      </c>
      <c r="Y1191" s="223" t="s">
        <v>206</v>
      </c>
      <c r="Z1191" s="212"/>
      <c r="AA1191" s="212"/>
      <c r="AB1191" s="212"/>
      <c r="AC1191" s="212"/>
      <c r="AD1191" s="212"/>
      <c r="AE1191" s="212"/>
      <c r="AF1191" s="212"/>
      <c r="AG1191" s="212" t="s">
        <v>207</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2" x14ac:dyDescent="0.2">
      <c r="A1192" s="219"/>
      <c r="B1192" s="220"/>
      <c r="C1192" s="251" t="s">
        <v>1278</v>
      </c>
      <c r="D1192" s="225"/>
      <c r="E1192" s="226">
        <v>1</v>
      </c>
      <c r="F1192" s="223"/>
      <c r="G1192" s="223"/>
      <c r="H1192" s="223"/>
      <c r="I1192" s="223"/>
      <c r="J1192" s="223"/>
      <c r="K1192" s="223"/>
      <c r="L1192" s="223"/>
      <c r="M1192" s="223"/>
      <c r="N1192" s="222"/>
      <c r="O1192" s="222"/>
      <c r="P1192" s="222"/>
      <c r="Q1192" s="222"/>
      <c r="R1192" s="223"/>
      <c r="S1192" s="223"/>
      <c r="T1192" s="223"/>
      <c r="U1192" s="223"/>
      <c r="V1192" s="223"/>
      <c r="W1192" s="223"/>
      <c r="X1192" s="223"/>
      <c r="Y1192" s="223"/>
      <c r="Z1192" s="212"/>
      <c r="AA1192" s="212"/>
      <c r="AB1192" s="212"/>
      <c r="AC1192" s="212"/>
      <c r="AD1192" s="212"/>
      <c r="AE1192" s="212"/>
      <c r="AF1192" s="212"/>
      <c r="AG1192" s="212" t="s">
        <v>211</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
      <c r="A1193" s="219"/>
      <c r="B1193" s="220"/>
      <c r="C1193" s="252"/>
      <c r="D1193" s="244"/>
      <c r="E1193" s="244"/>
      <c r="F1193" s="244"/>
      <c r="G1193" s="244"/>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215</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5">
        <v>287</v>
      </c>
      <c r="B1194" s="236" t="s">
        <v>1279</v>
      </c>
      <c r="C1194" s="249" t="s">
        <v>1280</v>
      </c>
      <c r="D1194" s="237" t="s">
        <v>267</v>
      </c>
      <c r="E1194" s="238">
        <v>8.83</v>
      </c>
      <c r="F1194" s="239"/>
      <c r="G1194" s="240">
        <f>ROUND(E1194*F1194,2)</f>
        <v>0</v>
      </c>
      <c r="H1194" s="239"/>
      <c r="I1194" s="240">
        <f>ROUND(E1194*H1194,2)</f>
        <v>0</v>
      </c>
      <c r="J1194" s="239"/>
      <c r="K1194" s="240">
        <f>ROUND(E1194*J1194,2)</f>
        <v>0</v>
      </c>
      <c r="L1194" s="240">
        <v>21</v>
      </c>
      <c r="M1194" s="240">
        <f>G1194*(1+L1194/100)</f>
        <v>0</v>
      </c>
      <c r="N1194" s="238">
        <v>0</v>
      </c>
      <c r="O1194" s="238">
        <f>ROUND(E1194*N1194,2)</f>
        <v>0</v>
      </c>
      <c r="P1194" s="238">
        <v>0</v>
      </c>
      <c r="Q1194" s="238">
        <f>ROUND(E1194*P1194,2)</f>
        <v>0</v>
      </c>
      <c r="R1194" s="240"/>
      <c r="S1194" s="240" t="s">
        <v>496</v>
      </c>
      <c r="T1194" s="241" t="s">
        <v>379</v>
      </c>
      <c r="U1194" s="223">
        <v>0</v>
      </c>
      <c r="V1194" s="223">
        <f>ROUND(E1194*U1194,2)</f>
        <v>0</v>
      </c>
      <c r="W1194" s="223"/>
      <c r="X1194" s="223" t="s">
        <v>205</v>
      </c>
      <c r="Y1194" s="223" t="s">
        <v>206</v>
      </c>
      <c r="Z1194" s="212"/>
      <c r="AA1194" s="212"/>
      <c r="AB1194" s="212"/>
      <c r="AC1194" s="212"/>
      <c r="AD1194" s="212"/>
      <c r="AE1194" s="212"/>
      <c r="AF1194" s="212"/>
      <c r="AG1194" s="212" t="s">
        <v>207</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51" t="s">
        <v>1281</v>
      </c>
      <c r="D1195" s="225"/>
      <c r="E1195" s="226">
        <v>6.08</v>
      </c>
      <c r="F1195" s="223"/>
      <c r="G1195" s="223"/>
      <c r="H1195" s="223"/>
      <c r="I1195" s="223"/>
      <c r="J1195" s="223"/>
      <c r="K1195" s="223"/>
      <c r="L1195" s="223"/>
      <c r="M1195" s="223"/>
      <c r="N1195" s="222"/>
      <c r="O1195" s="222"/>
      <c r="P1195" s="222"/>
      <c r="Q1195" s="222"/>
      <c r="R1195" s="223"/>
      <c r="S1195" s="223"/>
      <c r="T1195" s="223"/>
      <c r="U1195" s="223"/>
      <c r="V1195" s="223"/>
      <c r="W1195" s="223"/>
      <c r="X1195" s="223"/>
      <c r="Y1195" s="223"/>
      <c r="Z1195" s="212"/>
      <c r="AA1195" s="212"/>
      <c r="AB1195" s="212"/>
      <c r="AC1195" s="212"/>
      <c r="AD1195" s="212"/>
      <c r="AE1195" s="212"/>
      <c r="AF1195" s="212"/>
      <c r="AG1195" s="212" t="s">
        <v>211</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1" t="s">
        <v>1282</v>
      </c>
      <c r="D1196" s="225"/>
      <c r="E1196" s="226">
        <v>1.65</v>
      </c>
      <c r="F1196" s="223"/>
      <c r="G1196" s="223"/>
      <c r="H1196" s="223"/>
      <c r="I1196" s="223"/>
      <c r="J1196" s="223"/>
      <c r="K1196" s="223"/>
      <c r="L1196" s="223"/>
      <c r="M1196" s="223"/>
      <c r="N1196" s="222"/>
      <c r="O1196" s="222"/>
      <c r="P1196" s="222"/>
      <c r="Q1196" s="222"/>
      <c r="R1196" s="223"/>
      <c r="S1196" s="223"/>
      <c r="T1196" s="223"/>
      <c r="U1196" s="223"/>
      <c r="V1196" s="223"/>
      <c r="W1196" s="223"/>
      <c r="X1196" s="223"/>
      <c r="Y1196" s="223"/>
      <c r="Z1196" s="212"/>
      <c r="AA1196" s="212"/>
      <c r="AB1196" s="212"/>
      <c r="AC1196" s="212"/>
      <c r="AD1196" s="212"/>
      <c r="AE1196" s="212"/>
      <c r="AF1196" s="212"/>
      <c r="AG1196" s="212" t="s">
        <v>211</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1" t="s">
        <v>1283</v>
      </c>
      <c r="D1197" s="225"/>
      <c r="E1197" s="226">
        <v>1.1000000000000001</v>
      </c>
      <c r="F1197" s="223"/>
      <c r="G1197" s="223"/>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211</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2" x14ac:dyDescent="0.2">
      <c r="A1198" s="219"/>
      <c r="B1198" s="220"/>
      <c r="C1198" s="252"/>
      <c r="D1198" s="244"/>
      <c r="E1198" s="244"/>
      <c r="F1198" s="244"/>
      <c r="G1198" s="244"/>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215</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ht="22.5" outlineLevel="1" x14ac:dyDescent="0.2">
      <c r="A1199" s="235">
        <v>288</v>
      </c>
      <c r="B1199" s="236" t="s">
        <v>1284</v>
      </c>
      <c r="C1199" s="249" t="s">
        <v>1285</v>
      </c>
      <c r="D1199" s="237" t="s">
        <v>332</v>
      </c>
      <c r="E1199" s="238">
        <v>12</v>
      </c>
      <c r="F1199" s="239"/>
      <c r="G1199" s="240">
        <f>ROUND(E1199*F1199,2)</f>
        <v>0</v>
      </c>
      <c r="H1199" s="239"/>
      <c r="I1199" s="240">
        <f>ROUND(E1199*H1199,2)</f>
        <v>0</v>
      </c>
      <c r="J1199" s="239"/>
      <c r="K1199" s="240">
        <f>ROUND(E1199*J1199,2)</f>
        <v>0</v>
      </c>
      <c r="L1199" s="240">
        <v>21</v>
      </c>
      <c r="M1199" s="240">
        <f>G1199*(1+L1199/100)</f>
        <v>0</v>
      </c>
      <c r="N1199" s="238">
        <v>8.0000000000000004E-4</v>
      </c>
      <c r="O1199" s="238">
        <f>ROUND(E1199*N1199,2)</f>
        <v>0.01</v>
      </c>
      <c r="P1199" s="238">
        <v>0</v>
      </c>
      <c r="Q1199" s="238">
        <f>ROUND(E1199*P1199,2)</f>
        <v>0</v>
      </c>
      <c r="R1199" s="240" t="s">
        <v>284</v>
      </c>
      <c r="S1199" s="240" t="s">
        <v>204</v>
      </c>
      <c r="T1199" s="241" t="s">
        <v>204</v>
      </c>
      <c r="U1199" s="223">
        <v>0</v>
      </c>
      <c r="V1199" s="223">
        <f>ROUND(E1199*U1199,2)</f>
        <v>0</v>
      </c>
      <c r="W1199" s="223"/>
      <c r="X1199" s="223" t="s">
        <v>285</v>
      </c>
      <c r="Y1199" s="223" t="s">
        <v>206</v>
      </c>
      <c r="Z1199" s="212"/>
      <c r="AA1199" s="212"/>
      <c r="AB1199" s="212"/>
      <c r="AC1199" s="212"/>
      <c r="AD1199" s="212"/>
      <c r="AE1199" s="212"/>
      <c r="AF1199" s="212"/>
      <c r="AG1199" s="212" t="s">
        <v>286</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2" x14ac:dyDescent="0.2">
      <c r="A1200" s="219"/>
      <c r="B1200" s="220"/>
      <c r="C1200" s="251" t="s">
        <v>1245</v>
      </c>
      <c r="D1200" s="225"/>
      <c r="E1200" s="226">
        <v>12</v>
      </c>
      <c r="F1200" s="223"/>
      <c r="G1200" s="223"/>
      <c r="H1200" s="223"/>
      <c r="I1200" s="223"/>
      <c r="J1200" s="223"/>
      <c r="K1200" s="223"/>
      <c r="L1200" s="223"/>
      <c r="M1200" s="223"/>
      <c r="N1200" s="222"/>
      <c r="O1200" s="222"/>
      <c r="P1200" s="222"/>
      <c r="Q1200" s="222"/>
      <c r="R1200" s="223"/>
      <c r="S1200" s="223"/>
      <c r="T1200" s="223"/>
      <c r="U1200" s="223"/>
      <c r="V1200" s="223"/>
      <c r="W1200" s="223"/>
      <c r="X1200" s="223"/>
      <c r="Y1200" s="223"/>
      <c r="Z1200" s="212"/>
      <c r="AA1200" s="212"/>
      <c r="AB1200" s="212"/>
      <c r="AC1200" s="212"/>
      <c r="AD1200" s="212"/>
      <c r="AE1200" s="212"/>
      <c r="AF1200" s="212"/>
      <c r="AG1200" s="212" t="s">
        <v>211</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2" x14ac:dyDescent="0.2">
      <c r="A1201" s="219"/>
      <c r="B1201" s="220"/>
      <c r="C1201" s="252"/>
      <c r="D1201" s="244"/>
      <c r="E1201" s="244"/>
      <c r="F1201" s="244"/>
      <c r="G1201" s="244"/>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215</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ht="45" outlineLevel="1" x14ac:dyDescent="0.2">
      <c r="A1202" s="235">
        <v>289</v>
      </c>
      <c r="B1202" s="236" t="s">
        <v>1286</v>
      </c>
      <c r="C1202" s="249" t="s">
        <v>1287</v>
      </c>
      <c r="D1202" s="237" t="s">
        <v>332</v>
      </c>
      <c r="E1202" s="238">
        <v>1</v>
      </c>
      <c r="F1202" s="239"/>
      <c r="G1202" s="240">
        <f>ROUND(E1202*F1202,2)</f>
        <v>0</v>
      </c>
      <c r="H1202" s="239"/>
      <c r="I1202" s="240">
        <f>ROUND(E1202*H1202,2)</f>
        <v>0</v>
      </c>
      <c r="J1202" s="239"/>
      <c r="K1202" s="240">
        <f>ROUND(E1202*J1202,2)</f>
        <v>0</v>
      </c>
      <c r="L1202" s="240">
        <v>21</v>
      </c>
      <c r="M1202" s="240">
        <f>G1202*(1+L1202/100)</f>
        <v>0</v>
      </c>
      <c r="N1202" s="238">
        <v>1.4999999999999999E-2</v>
      </c>
      <c r="O1202" s="238">
        <f>ROUND(E1202*N1202,2)</f>
        <v>0.02</v>
      </c>
      <c r="P1202" s="238">
        <v>0</v>
      </c>
      <c r="Q1202" s="238">
        <f>ROUND(E1202*P1202,2)</f>
        <v>0</v>
      </c>
      <c r="R1202" s="240" t="s">
        <v>284</v>
      </c>
      <c r="S1202" s="240" t="s">
        <v>204</v>
      </c>
      <c r="T1202" s="241" t="s">
        <v>204</v>
      </c>
      <c r="U1202" s="223">
        <v>0</v>
      </c>
      <c r="V1202" s="223">
        <f>ROUND(E1202*U1202,2)</f>
        <v>0</v>
      </c>
      <c r="W1202" s="223"/>
      <c r="X1202" s="223" t="s">
        <v>285</v>
      </c>
      <c r="Y1202" s="223" t="s">
        <v>206</v>
      </c>
      <c r="Z1202" s="212"/>
      <c r="AA1202" s="212"/>
      <c r="AB1202" s="212"/>
      <c r="AC1202" s="212"/>
      <c r="AD1202" s="212"/>
      <c r="AE1202" s="212"/>
      <c r="AF1202" s="212"/>
      <c r="AG1202" s="212" t="s">
        <v>286</v>
      </c>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2" x14ac:dyDescent="0.2">
      <c r="A1203" s="219"/>
      <c r="B1203" s="220"/>
      <c r="C1203" s="251" t="s">
        <v>1288</v>
      </c>
      <c r="D1203" s="225"/>
      <c r="E1203" s="226">
        <v>1</v>
      </c>
      <c r="F1203" s="223"/>
      <c r="G1203" s="223"/>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211</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2" x14ac:dyDescent="0.2">
      <c r="A1204" s="219"/>
      <c r="B1204" s="220"/>
      <c r="C1204" s="252"/>
      <c r="D1204" s="244"/>
      <c r="E1204" s="244"/>
      <c r="F1204" s="244"/>
      <c r="G1204" s="244"/>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215</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ht="45" outlineLevel="1" x14ac:dyDescent="0.2">
      <c r="A1205" s="235">
        <v>290</v>
      </c>
      <c r="B1205" s="236" t="s">
        <v>1289</v>
      </c>
      <c r="C1205" s="249" t="s">
        <v>1290</v>
      </c>
      <c r="D1205" s="237" t="s">
        <v>332</v>
      </c>
      <c r="E1205" s="238">
        <v>2</v>
      </c>
      <c r="F1205" s="239"/>
      <c r="G1205" s="240">
        <f>ROUND(E1205*F1205,2)</f>
        <v>0</v>
      </c>
      <c r="H1205" s="239"/>
      <c r="I1205" s="240">
        <f>ROUND(E1205*H1205,2)</f>
        <v>0</v>
      </c>
      <c r="J1205" s="239"/>
      <c r="K1205" s="240">
        <f>ROUND(E1205*J1205,2)</f>
        <v>0</v>
      </c>
      <c r="L1205" s="240">
        <v>21</v>
      </c>
      <c r="M1205" s="240">
        <f>G1205*(1+L1205/100)</f>
        <v>0</v>
      </c>
      <c r="N1205" s="238">
        <v>1.7000000000000001E-2</v>
      </c>
      <c r="O1205" s="238">
        <f>ROUND(E1205*N1205,2)</f>
        <v>0.03</v>
      </c>
      <c r="P1205" s="238">
        <v>0</v>
      </c>
      <c r="Q1205" s="238">
        <f>ROUND(E1205*P1205,2)</f>
        <v>0</v>
      </c>
      <c r="R1205" s="240" t="s">
        <v>284</v>
      </c>
      <c r="S1205" s="240" t="s">
        <v>204</v>
      </c>
      <c r="T1205" s="241" t="s">
        <v>204</v>
      </c>
      <c r="U1205" s="223">
        <v>0</v>
      </c>
      <c r="V1205" s="223">
        <f>ROUND(E1205*U1205,2)</f>
        <v>0</v>
      </c>
      <c r="W1205" s="223"/>
      <c r="X1205" s="223" t="s">
        <v>285</v>
      </c>
      <c r="Y1205" s="223" t="s">
        <v>206</v>
      </c>
      <c r="Z1205" s="212"/>
      <c r="AA1205" s="212"/>
      <c r="AB1205" s="212"/>
      <c r="AC1205" s="212"/>
      <c r="AD1205" s="212"/>
      <c r="AE1205" s="212"/>
      <c r="AF1205" s="212"/>
      <c r="AG1205" s="212" t="s">
        <v>286</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2" x14ac:dyDescent="0.2">
      <c r="A1206" s="219"/>
      <c r="B1206" s="220"/>
      <c r="C1206" s="251" t="s">
        <v>1291</v>
      </c>
      <c r="D1206" s="225"/>
      <c r="E1206" s="226">
        <v>1</v>
      </c>
      <c r="F1206" s="223"/>
      <c r="G1206" s="223"/>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211</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51" t="s">
        <v>1292</v>
      </c>
      <c r="D1207" s="225"/>
      <c r="E1207" s="226">
        <v>1</v>
      </c>
      <c r="F1207" s="223"/>
      <c r="G1207" s="223"/>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211</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2" x14ac:dyDescent="0.2">
      <c r="A1208" s="219"/>
      <c r="B1208" s="220"/>
      <c r="C1208" s="252"/>
      <c r="D1208" s="244"/>
      <c r="E1208" s="244"/>
      <c r="F1208" s="244"/>
      <c r="G1208" s="244"/>
      <c r="H1208" s="223"/>
      <c r="I1208" s="223"/>
      <c r="J1208" s="223"/>
      <c r="K1208" s="223"/>
      <c r="L1208" s="223"/>
      <c r="M1208" s="223"/>
      <c r="N1208" s="222"/>
      <c r="O1208" s="222"/>
      <c r="P1208" s="222"/>
      <c r="Q1208" s="222"/>
      <c r="R1208" s="223"/>
      <c r="S1208" s="223"/>
      <c r="T1208" s="223"/>
      <c r="U1208" s="223"/>
      <c r="V1208" s="223"/>
      <c r="W1208" s="223"/>
      <c r="X1208" s="223"/>
      <c r="Y1208" s="223"/>
      <c r="Z1208" s="212"/>
      <c r="AA1208" s="212"/>
      <c r="AB1208" s="212"/>
      <c r="AC1208" s="212"/>
      <c r="AD1208" s="212"/>
      <c r="AE1208" s="212"/>
      <c r="AF1208" s="212"/>
      <c r="AG1208" s="212" t="s">
        <v>215</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ht="45" outlineLevel="1" x14ac:dyDescent="0.2">
      <c r="A1209" s="235">
        <v>291</v>
      </c>
      <c r="B1209" s="236" t="s">
        <v>1293</v>
      </c>
      <c r="C1209" s="249" t="s">
        <v>1294</v>
      </c>
      <c r="D1209" s="237" t="s">
        <v>332</v>
      </c>
      <c r="E1209" s="238">
        <v>4</v>
      </c>
      <c r="F1209" s="239"/>
      <c r="G1209" s="240">
        <f>ROUND(E1209*F1209,2)</f>
        <v>0</v>
      </c>
      <c r="H1209" s="239"/>
      <c r="I1209" s="240">
        <f>ROUND(E1209*H1209,2)</f>
        <v>0</v>
      </c>
      <c r="J1209" s="239"/>
      <c r="K1209" s="240">
        <f>ROUND(E1209*J1209,2)</f>
        <v>0</v>
      </c>
      <c r="L1209" s="240">
        <v>21</v>
      </c>
      <c r="M1209" s="240">
        <f>G1209*(1+L1209/100)</f>
        <v>0</v>
      </c>
      <c r="N1209" s="238">
        <v>1.9E-2</v>
      </c>
      <c r="O1209" s="238">
        <f>ROUND(E1209*N1209,2)</f>
        <v>0.08</v>
      </c>
      <c r="P1209" s="238">
        <v>0</v>
      </c>
      <c r="Q1209" s="238">
        <f>ROUND(E1209*P1209,2)</f>
        <v>0</v>
      </c>
      <c r="R1209" s="240" t="s">
        <v>284</v>
      </c>
      <c r="S1209" s="240" t="s">
        <v>204</v>
      </c>
      <c r="T1209" s="241" t="s">
        <v>204</v>
      </c>
      <c r="U1209" s="223">
        <v>0</v>
      </c>
      <c r="V1209" s="223">
        <f>ROUND(E1209*U1209,2)</f>
        <v>0</v>
      </c>
      <c r="W1209" s="223"/>
      <c r="X1209" s="223" t="s">
        <v>285</v>
      </c>
      <c r="Y1209" s="223" t="s">
        <v>206</v>
      </c>
      <c r="Z1209" s="212"/>
      <c r="AA1209" s="212"/>
      <c r="AB1209" s="212"/>
      <c r="AC1209" s="212"/>
      <c r="AD1209" s="212"/>
      <c r="AE1209" s="212"/>
      <c r="AF1209" s="212"/>
      <c r="AG1209" s="212" t="s">
        <v>286</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2" x14ac:dyDescent="0.2">
      <c r="A1210" s="219"/>
      <c r="B1210" s="220"/>
      <c r="C1210" s="251" t="s">
        <v>1295</v>
      </c>
      <c r="D1210" s="225"/>
      <c r="E1210" s="226">
        <v>3</v>
      </c>
      <c r="F1210" s="223"/>
      <c r="G1210" s="223"/>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211</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51" t="s">
        <v>1296</v>
      </c>
      <c r="D1211" s="225"/>
      <c r="E1211" s="226">
        <v>1</v>
      </c>
      <c r="F1211" s="223"/>
      <c r="G1211" s="223"/>
      <c r="H1211" s="223"/>
      <c r="I1211" s="223"/>
      <c r="J1211" s="223"/>
      <c r="K1211" s="223"/>
      <c r="L1211" s="223"/>
      <c r="M1211" s="223"/>
      <c r="N1211" s="222"/>
      <c r="O1211" s="222"/>
      <c r="P1211" s="222"/>
      <c r="Q1211" s="222"/>
      <c r="R1211" s="223"/>
      <c r="S1211" s="223"/>
      <c r="T1211" s="223"/>
      <c r="U1211" s="223"/>
      <c r="V1211" s="223"/>
      <c r="W1211" s="223"/>
      <c r="X1211" s="223"/>
      <c r="Y1211" s="223"/>
      <c r="Z1211" s="212"/>
      <c r="AA1211" s="212"/>
      <c r="AB1211" s="212"/>
      <c r="AC1211" s="212"/>
      <c r="AD1211" s="212"/>
      <c r="AE1211" s="212"/>
      <c r="AF1211" s="212"/>
      <c r="AG1211" s="212" t="s">
        <v>211</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2" x14ac:dyDescent="0.2">
      <c r="A1212" s="219"/>
      <c r="B1212" s="220"/>
      <c r="C1212" s="252"/>
      <c r="D1212" s="244"/>
      <c r="E1212" s="244"/>
      <c r="F1212" s="244"/>
      <c r="G1212" s="244"/>
      <c r="H1212" s="223"/>
      <c r="I1212" s="223"/>
      <c r="J1212" s="223"/>
      <c r="K1212" s="223"/>
      <c r="L1212" s="223"/>
      <c r="M1212" s="223"/>
      <c r="N1212" s="222"/>
      <c r="O1212" s="222"/>
      <c r="P1212" s="222"/>
      <c r="Q1212" s="222"/>
      <c r="R1212" s="223"/>
      <c r="S1212" s="223"/>
      <c r="T1212" s="223"/>
      <c r="U1212" s="223"/>
      <c r="V1212" s="223"/>
      <c r="W1212" s="223"/>
      <c r="X1212" s="223"/>
      <c r="Y1212" s="223"/>
      <c r="Z1212" s="212"/>
      <c r="AA1212" s="212"/>
      <c r="AB1212" s="212"/>
      <c r="AC1212" s="212"/>
      <c r="AD1212" s="212"/>
      <c r="AE1212" s="212"/>
      <c r="AF1212" s="212"/>
      <c r="AG1212" s="212" t="s">
        <v>215</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ht="45" outlineLevel="1" x14ac:dyDescent="0.2">
      <c r="A1213" s="235">
        <v>292</v>
      </c>
      <c r="B1213" s="236" t="s">
        <v>1297</v>
      </c>
      <c r="C1213" s="249" t="s">
        <v>1298</v>
      </c>
      <c r="D1213" s="237" t="s">
        <v>332</v>
      </c>
      <c r="E1213" s="238">
        <v>5</v>
      </c>
      <c r="F1213" s="239"/>
      <c r="G1213" s="240">
        <f>ROUND(E1213*F1213,2)</f>
        <v>0</v>
      </c>
      <c r="H1213" s="239"/>
      <c r="I1213" s="240">
        <f>ROUND(E1213*H1213,2)</f>
        <v>0</v>
      </c>
      <c r="J1213" s="239"/>
      <c r="K1213" s="240">
        <f>ROUND(E1213*J1213,2)</f>
        <v>0</v>
      </c>
      <c r="L1213" s="240">
        <v>21</v>
      </c>
      <c r="M1213" s="240">
        <f>G1213*(1+L1213/100)</f>
        <v>0</v>
      </c>
      <c r="N1213" s="238">
        <v>2.5000000000000001E-2</v>
      </c>
      <c r="O1213" s="238">
        <f>ROUND(E1213*N1213,2)</f>
        <v>0.13</v>
      </c>
      <c r="P1213" s="238">
        <v>0</v>
      </c>
      <c r="Q1213" s="238">
        <f>ROUND(E1213*P1213,2)</f>
        <v>0</v>
      </c>
      <c r="R1213" s="240" t="s">
        <v>284</v>
      </c>
      <c r="S1213" s="240" t="s">
        <v>204</v>
      </c>
      <c r="T1213" s="241" t="s">
        <v>204</v>
      </c>
      <c r="U1213" s="223">
        <v>0</v>
      </c>
      <c r="V1213" s="223">
        <f>ROUND(E1213*U1213,2)</f>
        <v>0</v>
      </c>
      <c r="W1213" s="223"/>
      <c r="X1213" s="223" t="s">
        <v>285</v>
      </c>
      <c r="Y1213" s="223" t="s">
        <v>206</v>
      </c>
      <c r="Z1213" s="212"/>
      <c r="AA1213" s="212"/>
      <c r="AB1213" s="212"/>
      <c r="AC1213" s="212"/>
      <c r="AD1213" s="212"/>
      <c r="AE1213" s="212"/>
      <c r="AF1213" s="212"/>
      <c r="AG1213" s="212" t="s">
        <v>286</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2" x14ac:dyDescent="0.2">
      <c r="A1214" s="219"/>
      <c r="B1214" s="220"/>
      <c r="C1214" s="251" t="s">
        <v>1299</v>
      </c>
      <c r="D1214" s="225"/>
      <c r="E1214" s="226">
        <v>5</v>
      </c>
      <c r="F1214" s="223"/>
      <c r="G1214" s="223"/>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211</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2" x14ac:dyDescent="0.2">
      <c r="A1215" s="219"/>
      <c r="B1215" s="220"/>
      <c r="C1215" s="252"/>
      <c r="D1215" s="244"/>
      <c r="E1215" s="244"/>
      <c r="F1215" s="244"/>
      <c r="G1215" s="244"/>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215</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1" x14ac:dyDescent="0.2">
      <c r="A1216" s="235">
        <v>293</v>
      </c>
      <c r="B1216" s="236" t="s">
        <v>1300</v>
      </c>
      <c r="C1216" s="249" t="s">
        <v>1301</v>
      </c>
      <c r="D1216" s="237" t="s">
        <v>332</v>
      </c>
      <c r="E1216" s="238">
        <v>2</v>
      </c>
      <c r="F1216" s="239"/>
      <c r="G1216" s="240">
        <f>ROUND(E1216*F1216,2)</f>
        <v>0</v>
      </c>
      <c r="H1216" s="239"/>
      <c r="I1216" s="240">
        <f>ROUND(E1216*H1216,2)</f>
        <v>0</v>
      </c>
      <c r="J1216" s="239"/>
      <c r="K1216" s="240">
        <f>ROUND(E1216*J1216,2)</f>
        <v>0</v>
      </c>
      <c r="L1216" s="240">
        <v>21</v>
      </c>
      <c r="M1216" s="240">
        <f>G1216*(1+L1216/100)</f>
        <v>0</v>
      </c>
      <c r="N1216" s="238">
        <v>0</v>
      </c>
      <c r="O1216" s="238">
        <f>ROUND(E1216*N1216,2)</f>
        <v>0</v>
      </c>
      <c r="P1216" s="238">
        <v>0</v>
      </c>
      <c r="Q1216" s="238">
        <f>ROUND(E1216*P1216,2)</f>
        <v>0</v>
      </c>
      <c r="R1216" s="240"/>
      <c r="S1216" s="240" t="s">
        <v>496</v>
      </c>
      <c r="T1216" s="241" t="s">
        <v>379</v>
      </c>
      <c r="U1216" s="223">
        <v>0</v>
      </c>
      <c r="V1216" s="223">
        <f>ROUND(E1216*U1216,2)</f>
        <v>0</v>
      </c>
      <c r="W1216" s="223"/>
      <c r="X1216" s="223" t="s">
        <v>285</v>
      </c>
      <c r="Y1216" s="223" t="s">
        <v>206</v>
      </c>
      <c r="Z1216" s="212"/>
      <c r="AA1216" s="212"/>
      <c r="AB1216" s="212"/>
      <c r="AC1216" s="212"/>
      <c r="AD1216" s="212"/>
      <c r="AE1216" s="212"/>
      <c r="AF1216" s="212"/>
      <c r="AG1216" s="212" t="s">
        <v>286</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2" x14ac:dyDescent="0.2">
      <c r="A1217" s="219"/>
      <c r="B1217" s="220"/>
      <c r="C1217" s="251" t="s">
        <v>1302</v>
      </c>
      <c r="D1217" s="225"/>
      <c r="E1217" s="226">
        <v>2</v>
      </c>
      <c r="F1217" s="223"/>
      <c r="G1217" s="223"/>
      <c r="H1217" s="223"/>
      <c r="I1217" s="223"/>
      <c r="J1217" s="223"/>
      <c r="K1217" s="223"/>
      <c r="L1217" s="223"/>
      <c r="M1217" s="223"/>
      <c r="N1217" s="222"/>
      <c r="O1217" s="222"/>
      <c r="P1217" s="222"/>
      <c r="Q1217" s="222"/>
      <c r="R1217" s="223"/>
      <c r="S1217" s="223"/>
      <c r="T1217" s="223"/>
      <c r="U1217" s="223"/>
      <c r="V1217" s="223"/>
      <c r="W1217" s="223"/>
      <c r="X1217" s="223"/>
      <c r="Y1217" s="223"/>
      <c r="Z1217" s="212"/>
      <c r="AA1217" s="212"/>
      <c r="AB1217" s="212"/>
      <c r="AC1217" s="212"/>
      <c r="AD1217" s="212"/>
      <c r="AE1217" s="212"/>
      <c r="AF1217" s="212"/>
      <c r="AG1217" s="212" t="s">
        <v>211</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2" x14ac:dyDescent="0.2">
      <c r="A1218" s="219"/>
      <c r="B1218" s="220"/>
      <c r="C1218" s="252"/>
      <c r="D1218" s="244"/>
      <c r="E1218" s="244"/>
      <c r="F1218" s="244"/>
      <c r="G1218" s="244"/>
      <c r="H1218" s="223"/>
      <c r="I1218" s="223"/>
      <c r="J1218" s="223"/>
      <c r="K1218" s="223"/>
      <c r="L1218" s="223"/>
      <c r="M1218" s="223"/>
      <c r="N1218" s="222"/>
      <c r="O1218" s="222"/>
      <c r="P1218" s="222"/>
      <c r="Q1218" s="222"/>
      <c r="R1218" s="223"/>
      <c r="S1218" s="223"/>
      <c r="T1218" s="223"/>
      <c r="U1218" s="223"/>
      <c r="V1218" s="223"/>
      <c r="W1218" s="223"/>
      <c r="X1218" s="223"/>
      <c r="Y1218" s="223"/>
      <c r="Z1218" s="212"/>
      <c r="AA1218" s="212"/>
      <c r="AB1218" s="212"/>
      <c r="AC1218" s="212"/>
      <c r="AD1218" s="212"/>
      <c r="AE1218" s="212"/>
      <c r="AF1218" s="212"/>
      <c r="AG1218" s="212" t="s">
        <v>215</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ht="22.5" outlineLevel="1" x14ac:dyDescent="0.2">
      <c r="A1219" s="235">
        <v>294</v>
      </c>
      <c r="B1219" s="236" t="s">
        <v>1303</v>
      </c>
      <c r="C1219" s="249" t="s">
        <v>1304</v>
      </c>
      <c r="D1219" s="237" t="s">
        <v>332</v>
      </c>
      <c r="E1219" s="238">
        <v>1</v>
      </c>
      <c r="F1219" s="239"/>
      <c r="G1219" s="240">
        <f>ROUND(E1219*F1219,2)</f>
        <v>0</v>
      </c>
      <c r="H1219" s="239"/>
      <c r="I1219" s="240">
        <f>ROUND(E1219*H1219,2)</f>
        <v>0</v>
      </c>
      <c r="J1219" s="239"/>
      <c r="K1219" s="240">
        <f>ROUND(E1219*J1219,2)</f>
        <v>0</v>
      </c>
      <c r="L1219" s="240">
        <v>21</v>
      </c>
      <c r="M1219" s="240">
        <f>G1219*(1+L1219/100)</f>
        <v>0</v>
      </c>
      <c r="N1219" s="238">
        <v>2.4E-2</v>
      </c>
      <c r="O1219" s="238">
        <f>ROUND(E1219*N1219,2)</f>
        <v>0.02</v>
      </c>
      <c r="P1219" s="238">
        <v>0</v>
      </c>
      <c r="Q1219" s="238">
        <f>ROUND(E1219*P1219,2)</f>
        <v>0</v>
      </c>
      <c r="R1219" s="240" t="s">
        <v>284</v>
      </c>
      <c r="S1219" s="240" t="s">
        <v>204</v>
      </c>
      <c r="T1219" s="241" t="s">
        <v>204</v>
      </c>
      <c r="U1219" s="223">
        <v>0</v>
      </c>
      <c r="V1219" s="223">
        <f>ROUND(E1219*U1219,2)</f>
        <v>0</v>
      </c>
      <c r="W1219" s="223"/>
      <c r="X1219" s="223" t="s">
        <v>285</v>
      </c>
      <c r="Y1219" s="223" t="s">
        <v>206</v>
      </c>
      <c r="Z1219" s="212"/>
      <c r="AA1219" s="212"/>
      <c r="AB1219" s="212"/>
      <c r="AC1219" s="212"/>
      <c r="AD1219" s="212"/>
      <c r="AE1219" s="212"/>
      <c r="AF1219" s="212"/>
      <c r="AG1219" s="212" t="s">
        <v>286</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51" t="s">
        <v>1292</v>
      </c>
      <c r="D1220" s="225"/>
      <c r="E1220" s="226">
        <v>1</v>
      </c>
      <c r="F1220" s="223"/>
      <c r="G1220" s="223"/>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211</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2" x14ac:dyDescent="0.2">
      <c r="A1221" s="219"/>
      <c r="B1221" s="220"/>
      <c r="C1221" s="252"/>
      <c r="D1221" s="244"/>
      <c r="E1221" s="244"/>
      <c r="F1221" s="244"/>
      <c r="G1221" s="244"/>
      <c r="H1221" s="223"/>
      <c r="I1221" s="223"/>
      <c r="J1221" s="223"/>
      <c r="K1221" s="223"/>
      <c r="L1221" s="223"/>
      <c r="M1221" s="223"/>
      <c r="N1221" s="222"/>
      <c r="O1221" s="222"/>
      <c r="P1221" s="222"/>
      <c r="Q1221" s="222"/>
      <c r="R1221" s="223"/>
      <c r="S1221" s="223"/>
      <c r="T1221" s="223"/>
      <c r="U1221" s="223"/>
      <c r="V1221" s="223"/>
      <c r="W1221" s="223"/>
      <c r="X1221" s="223"/>
      <c r="Y1221" s="223"/>
      <c r="Z1221" s="212"/>
      <c r="AA1221" s="212"/>
      <c r="AB1221" s="212"/>
      <c r="AC1221" s="212"/>
      <c r="AD1221" s="212"/>
      <c r="AE1221" s="212"/>
      <c r="AF1221" s="212"/>
      <c r="AG1221" s="212" t="s">
        <v>215</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ht="22.5" outlineLevel="1" x14ac:dyDescent="0.2">
      <c r="A1222" s="235">
        <v>295</v>
      </c>
      <c r="B1222" s="236" t="s">
        <v>1305</v>
      </c>
      <c r="C1222" s="249" t="s">
        <v>1306</v>
      </c>
      <c r="D1222" s="237" t="s">
        <v>332</v>
      </c>
      <c r="E1222" s="238">
        <v>1</v>
      </c>
      <c r="F1222" s="239"/>
      <c r="G1222" s="240">
        <f>ROUND(E1222*F1222,2)</f>
        <v>0</v>
      </c>
      <c r="H1222" s="239"/>
      <c r="I1222" s="240">
        <f>ROUND(E1222*H1222,2)</f>
        <v>0</v>
      </c>
      <c r="J1222" s="239"/>
      <c r="K1222" s="240">
        <f>ROUND(E1222*J1222,2)</f>
        <v>0</v>
      </c>
      <c r="L1222" s="240">
        <v>21</v>
      </c>
      <c r="M1222" s="240">
        <f>G1222*(1+L1222/100)</f>
        <v>0</v>
      </c>
      <c r="N1222" s="238">
        <v>2.4E-2</v>
      </c>
      <c r="O1222" s="238">
        <f>ROUND(E1222*N1222,2)</f>
        <v>0.02</v>
      </c>
      <c r="P1222" s="238">
        <v>0</v>
      </c>
      <c r="Q1222" s="238">
        <f>ROUND(E1222*P1222,2)</f>
        <v>0</v>
      </c>
      <c r="R1222" s="240" t="s">
        <v>284</v>
      </c>
      <c r="S1222" s="240" t="s">
        <v>204</v>
      </c>
      <c r="T1222" s="241" t="s">
        <v>204</v>
      </c>
      <c r="U1222" s="223">
        <v>0</v>
      </c>
      <c r="V1222" s="223">
        <f>ROUND(E1222*U1222,2)</f>
        <v>0</v>
      </c>
      <c r="W1222" s="223"/>
      <c r="X1222" s="223" t="s">
        <v>285</v>
      </c>
      <c r="Y1222" s="223" t="s">
        <v>206</v>
      </c>
      <c r="Z1222" s="212"/>
      <c r="AA1222" s="212"/>
      <c r="AB1222" s="212"/>
      <c r="AC1222" s="212"/>
      <c r="AD1222" s="212"/>
      <c r="AE1222" s="212"/>
      <c r="AF1222" s="212"/>
      <c r="AG1222" s="212" t="s">
        <v>286</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2" x14ac:dyDescent="0.2">
      <c r="A1223" s="219"/>
      <c r="B1223" s="220"/>
      <c r="C1223" s="251" t="s">
        <v>1296</v>
      </c>
      <c r="D1223" s="225"/>
      <c r="E1223" s="226">
        <v>1</v>
      </c>
      <c r="F1223" s="223"/>
      <c r="G1223" s="223"/>
      <c r="H1223" s="223"/>
      <c r="I1223" s="223"/>
      <c r="J1223" s="223"/>
      <c r="K1223" s="223"/>
      <c r="L1223" s="223"/>
      <c r="M1223" s="223"/>
      <c r="N1223" s="222"/>
      <c r="O1223" s="222"/>
      <c r="P1223" s="222"/>
      <c r="Q1223" s="222"/>
      <c r="R1223" s="223"/>
      <c r="S1223" s="223"/>
      <c r="T1223" s="223"/>
      <c r="U1223" s="223"/>
      <c r="V1223" s="223"/>
      <c r="W1223" s="223"/>
      <c r="X1223" s="223"/>
      <c r="Y1223" s="223"/>
      <c r="Z1223" s="212"/>
      <c r="AA1223" s="212"/>
      <c r="AB1223" s="212"/>
      <c r="AC1223" s="212"/>
      <c r="AD1223" s="212"/>
      <c r="AE1223" s="212"/>
      <c r="AF1223" s="212"/>
      <c r="AG1223" s="212" t="s">
        <v>211</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2" x14ac:dyDescent="0.2">
      <c r="A1224" s="219"/>
      <c r="B1224" s="220"/>
      <c r="C1224" s="252"/>
      <c r="D1224" s="244"/>
      <c r="E1224" s="244"/>
      <c r="F1224" s="244"/>
      <c r="G1224" s="244"/>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215</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ht="22.5" outlineLevel="1" x14ac:dyDescent="0.2">
      <c r="A1225" s="235">
        <v>296</v>
      </c>
      <c r="B1225" s="236" t="s">
        <v>1307</v>
      </c>
      <c r="C1225" s="249" t="s">
        <v>1308</v>
      </c>
      <c r="D1225" s="237" t="s">
        <v>332</v>
      </c>
      <c r="E1225" s="238">
        <v>1</v>
      </c>
      <c r="F1225" s="239"/>
      <c r="G1225" s="240">
        <f>ROUND(E1225*F1225,2)</f>
        <v>0</v>
      </c>
      <c r="H1225" s="239"/>
      <c r="I1225" s="240">
        <f>ROUND(E1225*H1225,2)</f>
        <v>0</v>
      </c>
      <c r="J1225" s="239"/>
      <c r="K1225" s="240">
        <f>ROUND(E1225*J1225,2)</f>
        <v>0</v>
      </c>
      <c r="L1225" s="240">
        <v>21</v>
      </c>
      <c r="M1225" s="240">
        <f>G1225*(1+L1225/100)</f>
        <v>0</v>
      </c>
      <c r="N1225" s="238">
        <v>1.6E-2</v>
      </c>
      <c r="O1225" s="238">
        <f>ROUND(E1225*N1225,2)</f>
        <v>0.02</v>
      </c>
      <c r="P1225" s="238">
        <v>0</v>
      </c>
      <c r="Q1225" s="238">
        <f>ROUND(E1225*P1225,2)</f>
        <v>0</v>
      </c>
      <c r="R1225" s="240" t="s">
        <v>284</v>
      </c>
      <c r="S1225" s="240" t="s">
        <v>204</v>
      </c>
      <c r="T1225" s="241" t="s">
        <v>204</v>
      </c>
      <c r="U1225" s="223">
        <v>0</v>
      </c>
      <c r="V1225" s="223">
        <f>ROUND(E1225*U1225,2)</f>
        <v>0</v>
      </c>
      <c r="W1225" s="223"/>
      <c r="X1225" s="223" t="s">
        <v>285</v>
      </c>
      <c r="Y1225" s="223" t="s">
        <v>206</v>
      </c>
      <c r="Z1225" s="212"/>
      <c r="AA1225" s="212"/>
      <c r="AB1225" s="212"/>
      <c r="AC1225" s="212"/>
      <c r="AD1225" s="212"/>
      <c r="AE1225" s="212"/>
      <c r="AF1225" s="212"/>
      <c r="AG1225" s="212" t="s">
        <v>286</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2" x14ac:dyDescent="0.2">
      <c r="A1226" s="219"/>
      <c r="B1226" s="220"/>
      <c r="C1226" s="251" t="s">
        <v>1288</v>
      </c>
      <c r="D1226" s="225"/>
      <c r="E1226" s="226">
        <v>1</v>
      </c>
      <c r="F1226" s="223"/>
      <c r="G1226" s="223"/>
      <c r="H1226" s="223"/>
      <c r="I1226" s="223"/>
      <c r="J1226" s="223"/>
      <c r="K1226" s="223"/>
      <c r="L1226" s="223"/>
      <c r="M1226" s="223"/>
      <c r="N1226" s="222"/>
      <c r="O1226" s="222"/>
      <c r="P1226" s="222"/>
      <c r="Q1226" s="222"/>
      <c r="R1226" s="223"/>
      <c r="S1226" s="223"/>
      <c r="T1226" s="223"/>
      <c r="U1226" s="223"/>
      <c r="V1226" s="223"/>
      <c r="W1226" s="223"/>
      <c r="X1226" s="223"/>
      <c r="Y1226" s="223"/>
      <c r="Z1226" s="212"/>
      <c r="AA1226" s="212"/>
      <c r="AB1226" s="212"/>
      <c r="AC1226" s="212"/>
      <c r="AD1226" s="212"/>
      <c r="AE1226" s="212"/>
      <c r="AF1226" s="212"/>
      <c r="AG1226" s="212" t="s">
        <v>211</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52"/>
      <c r="D1227" s="244"/>
      <c r="E1227" s="244"/>
      <c r="F1227" s="244"/>
      <c r="G1227" s="244"/>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215</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ht="22.5" outlineLevel="1" x14ac:dyDescent="0.2">
      <c r="A1228" s="235">
        <v>297</v>
      </c>
      <c r="B1228" s="236" t="s">
        <v>1309</v>
      </c>
      <c r="C1228" s="249" t="s">
        <v>1310</v>
      </c>
      <c r="D1228" s="237" t="s">
        <v>332</v>
      </c>
      <c r="E1228" s="238">
        <v>1</v>
      </c>
      <c r="F1228" s="239"/>
      <c r="G1228" s="240">
        <f>ROUND(E1228*F1228,2)</f>
        <v>0</v>
      </c>
      <c r="H1228" s="239"/>
      <c r="I1228" s="240">
        <f>ROUND(E1228*H1228,2)</f>
        <v>0</v>
      </c>
      <c r="J1228" s="239"/>
      <c r="K1228" s="240">
        <f>ROUND(E1228*J1228,2)</f>
        <v>0</v>
      </c>
      <c r="L1228" s="240">
        <v>21</v>
      </c>
      <c r="M1228" s="240">
        <f>G1228*(1+L1228/100)</f>
        <v>0</v>
      </c>
      <c r="N1228" s="238">
        <v>1.6E-2</v>
      </c>
      <c r="O1228" s="238">
        <f>ROUND(E1228*N1228,2)</f>
        <v>0.02</v>
      </c>
      <c r="P1228" s="238">
        <v>0</v>
      </c>
      <c r="Q1228" s="238">
        <f>ROUND(E1228*P1228,2)</f>
        <v>0</v>
      </c>
      <c r="R1228" s="240" t="s">
        <v>284</v>
      </c>
      <c r="S1228" s="240" t="s">
        <v>204</v>
      </c>
      <c r="T1228" s="241" t="s">
        <v>204</v>
      </c>
      <c r="U1228" s="223">
        <v>0</v>
      </c>
      <c r="V1228" s="223">
        <f>ROUND(E1228*U1228,2)</f>
        <v>0</v>
      </c>
      <c r="W1228" s="223"/>
      <c r="X1228" s="223" t="s">
        <v>285</v>
      </c>
      <c r="Y1228" s="223" t="s">
        <v>206</v>
      </c>
      <c r="Z1228" s="212"/>
      <c r="AA1228" s="212"/>
      <c r="AB1228" s="212"/>
      <c r="AC1228" s="212"/>
      <c r="AD1228" s="212"/>
      <c r="AE1228" s="212"/>
      <c r="AF1228" s="212"/>
      <c r="AG1228" s="212" t="s">
        <v>286</v>
      </c>
      <c r="AH1228" s="212"/>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2" x14ac:dyDescent="0.2">
      <c r="A1229" s="219"/>
      <c r="B1229" s="220"/>
      <c r="C1229" s="251" t="s">
        <v>1291</v>
      </c>
      <c r="D1229" s="225"/>
      <c r="E1229" s="226">
        <v>1</v>
      </c>
      <c r="F1229" s="223"/>
      <c r="G1229" s="223"/>
      <c r="H1229" s="223"/>
      <c r="I1229" s="223"/>
      <c r="J1229" s="223"/>
      <c r="K1229" s="223"/>
      <c r="L1229" s="223"/>
      <c r="M1229" s="223"/>
      <c r="N1229" s="222"/>
      <c r="O1229" s="222"/>
      <c r="P1229" s="222"/>
      <c r="Q1229" s="222"/>
      <c r="R1229" s="223"/>
      <c r="S1229" s="223"/>
      <c r="T1229" s="223"/>
      <c r="U1229" s="223"/>
      <c r="V1229" s="223"/>
      <c r="W1229" s="223"/>
      <c r="X1229" s="223"/>
      <c r="Y1229" s="223"/>
      <c r="Z1229" s="212"/>
      <c r="AA1229" s="212"/>
      <c r="AB1229" s="212"/>
      <c r="AC1229" s="212"/>
      <c r="AD1229" s="212"/>
      <c r="AE1229" s="212"/>
      <c r="AF1229" s="212"/>
      <c r="AG1229" s="212" t="s">
        <v>211</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52"/>
      <c r="D1230" s="244"/>
      <c r="E1230" s="244"/>
      <c r="F1230" s="244"/>
      <c r="G1230" s="244"/>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215</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ht="22.5" outlineLevel="1" x14ac:dyDescent="0.2">
      <c r="A1231" s="235">
        <v>298</v>
      </c>
      <c r="B1231" s="236" t="s">
        <v>1311</v>
      </c>
      <c r="C1231" s="249" t="s">
        <v>1312</v>
      </c>
      <c r="D1231" s="237" t="s">
        <v>332</v>
      </c>
      <c r="E1231" s="238">
        <v>4</v>
      </c>
      <c r="F1231" s="239"/>
      <c r="G1231" s="240">
        <f>ROUND(E1231*F1231,2)</f>
        <v>0</v>
      </c>
      <c r="H1231" s="239"/>
      <c r="I1231" s="240">
        <f>ROUND(E1231*H1231,2)</f>
        <v>0</v>
      </c>
      <c r="J1231" s="239"/>
      <c r="K1231" s="240">
        <f>ROUND(E1231*J1231,2)</f>
        <v>0</v>
      </c>
      <c r="L1231" s="240">
        <v>21</v>
      </c>
      <c r="M1231" s="240">
        <f>G1231*(1+L1231/100)</f>
        <v>0</v>
      </c>
      <c r="N1231" s="238">
        <v>1.6E-2</v>
      </c>
      <c r="O1231" s="238">
        <f>ROUND(E1231*N1231,2)</f>
        <v>0.06</v>
      </c>
      <c r="P1231" s="238">
        <v>0</v>
      </c>
      <c r="Q1231" s="238">
        <f>ROUND(E1231*P1231,2)</f>
        <v>0</v>
      </c>
      <c r="R1231" s="240" t="s">
        <v>284</v>
      </c>
      <c r="S1231" s="240" t="s">
        <v>204</v>
      </c>
      <c r="T1231" s="241" t="s">
        <v>204</v>
      </c>
      <c r="U1231" s="223">
        <v>0</v>
      </c>
      <c r="V1231" s="223">
        <f>ROUND(E1231*U1231,2)</f>
        <v>0</v>
      </c>
      <c r="W1231" s="223"/>
      <c r="X1231" s="223" t="s">
        <v>285</v>
      </c>
      <c r="Y1231" s="223" t="s">
        <v>206</v>
      </c>
      <c r="Z1231" s="212"/>
      <c r="AA1231" s="212"/>
      <c r="AB1231" s="212"/>
      <c r="AC1231" s="212"/>
      <c r="AD1231" s="212"/>
      <c r="AE1231" s="212"/>
      <c r="AF1231" s="212"/>
      <c r="AG1231" s="212" t="s">
        <v>286</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51" t="s">
        <v>1313</v>
      </c>
      <c r="D1232" s="225"/>
      <c r="E1232" s="226">
        <v>2</v>
      </c>
      <c r="F1232" s="223"/>
      <c r="G1232" s="223"/>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211</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51" t="s">
        <v>1314</v>
      </c>
      <c r="D1233" s="225"/>
      <c r="E1233" s="226">
        <v>2</v>
      </c>
      <c r="F1233" s="223"/>
      <c r="G1233" s="223"/>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211</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52"/>
      <c r="D1234" s="244"/>
      <c r="E1234" s="244"/>
      <c r="F1234" s="244"/>
      <c r="G1234" s="244"/>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215</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ht="22.5" outlineLevel="1" x14ac:dyDescent="0.2">
      <c r="A1235" s="235">
        <v>299</v>
      </c>
      <c r="B1235" s="236" t="s">
        <v>1315</v>
      </c>
      <c r="C1235" s="249" t="s">
        <v>1316</v>
      </c>
      <c r="D1235" s="237" t="s">
        <v>332</v>
      </c>
      <c r="E1235" s="238">
        <v>4</v>
      </c>
      <c r="F1235" s="239"/>
      <c r="G1235" s="240">
        <f>ROUND(E1235*F1235,2)</f>
        <v>0</v>
      </c>
      <c r="H1235" s="239"/>
      <c r="I1235" s="240">
        <f>ROUND(E1235*H1235,2)</f>
        <v>0</v>
      </c>
      <c r="J1235" s="239"/>
      <c r="K1235" s="240">
        <f>ROUND(E1235*J1235,2)</f>
        <v>0</v>
      </c>
      <c r="L1235" s="240">
        <v>21</v>
      </c>
      <c r="M1235" s="240">
        <f>G1235*(1+L1235/100)</f>
        <v>0</v>
      </c>
      <c r="N1235" s="238">
        <v>0.03</v>
      </c>
      <c r="O1235" s="238">
        <f>ROUND(E1235*N1235,2)</f>
        <v>0.12</v>
      </c>
      <c r="P1235" s="238">
        <v>0</v>
      </c>
      <c r="Q1235" s="238">
        <f>ROUND(E1235*P1235,2)</f>
        <v>0</v>
      </c>
      <c r="R1235" s="240" t="s">
        <v>284</v>
      </c>
      <c r="S1235" s="240" t="s">
        <v>204</v>
      </c>
      <c r="T1235" s="241" t="s">
        <v>204</v>
      </c>
      <c r="U1235" s="223">
        <v>0</v>
      </c>
      <c r="V1235" s="223">
        <f>ROUND(E1235*U1235,2)</f>
        <v>0</v>
      </c>
      <c r="W1235" s="223"/>
      <c r="X1235" s="223" t="s">
        <v>285</v>
      </c>
      <c r="Y1235" s="223" t="s">
        <v>206</v>
      </c>
      <c r="Z1235" s="212"/>
      <c r="AA1235" s="212"/>
      <c r="AB1235" s="212"/>
      <c r="AC1235" s="212"/>
      <c r="AD1235" s="212"/>
      <c r="AE1235" s="212"/>
      <c r="AF1235" s="212"/>
      <c r="AG1235" s="212" t="s">
        <v>286</v>
      </c>
      <c r="AH1235" s="212"/>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2" x14ac:dyDescent="0.2">
      <c r="A1236" s="219"/>
      <c r="B1236" s="220"/>
      <c r="C1236" s="251" t="s">
        <v>1317</v>
      </c>
      <c r="D1236" s="225"/>
      <c r="E1236" s="226">
        <v>1</v>
      </c>
      <c r="F1236" s="223"/>
      <c r="G1236" s="223"/>
      <c r="H1236" s="223"/>
      <c r="I1236" s="223"/>
      <c r="J1236" s="223"/>
      <c r="K1236" s="223"/>
      <c r="L1236" s="223"/>
      <c r="M1236" s="223"/>
      <c r="N1236" s="222"/>
      <c r="O1236" s="222"/>
      <c r="P1236" s="222"/>
      <c r="Q1236" s="222"/>
      <c r="R1236" s="223"/>
      <c r="S1236" s="223"/>
      <c r="T1236" s="223"/>
      <c r="U1236" s="223"/>
      <c r="V1236" s="223"/>
      <c r="W1236" s="223"/>
      <c r="X1236" s="223"/>
      <c r="Y1236" s="223"/>
      <c r="Z1236" s="212"/>
      <c r="AA1236" s="212"/>
      <c r="AB1236" s="212"/>
      <c r="AC1236" s="212"/>
      <c r="AD1236" s="212"/>
      <c r="AE1236" s="212"/>
      <c r="AF1236" s="212"/>
      <c r="AG1236" s="212" t="s">
        <v>211</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51" t="s">
        <v>1318</v>
      </c>
      <c r="D1237" s="225"/>
      <c r="E1237" s="226">
        <v>3</v>
      </c>
      <c r="F1237" s="223"/>
      <c r="G1237" s="223"/>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211</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52"/>
      <c r="D1238" s="244"/>
      <c r="E1238" s="244"/>
      <c r="F1238" s="244"/>
      <c r="G1238" s="244"/>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215</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19">
        <v>300</v>
      </c>
      <c r="B1239" s="220" t="s">
        <v>1319</v>
      </c>
      <c r="C1239" s="253" t="s">
        <v>1320</v>
      </c>
      <c r="D1239" s="221" t="s">
        <v>0</v>
      </c>
      <c r="E1239" s="243"/>
      <c r="F1239" s="224"/>
      <c r="G1239" s="223">
        <f>ROUND(E1239*F1239,2)</f>
        <v>0</v>
      </c>
      <c r="H1239" s="224"/>
      <c r="I1239" s="223">
        <f>ROUND(E1239*H1239,2)</f>
        <v>0</v>
      </c>
      <c r="J1239" s="224"/>
      <c r="K1239" s="223">
        <f>ROUND(E1239*J1239,2)</f>
        <v>0</v>
      </c>
      <c r="L1239" s="223">
        <v>21</v>
      </c>
      <c r="M1239" s="223">
        <f>G1239*(1+L1239/100)</f>
        <v>0</v>
      </c>
      <c r="N1239" s="222">
        <v>0</v>
      </c>
      <c r="O1239" s="222">
        <f>ROUND(E1239*N1239,2)</f>
        <v>0</v>
      </c>
      <c r="P1239" s="222">
        <v>0</v>
      </c>
      <c r="Q1239" s="222">
        <f>ROUND(E1239*P1239,2)</f>
        <v>0</v>
      </c>
      <c r="R1239" s="223" t="s">
        <v>1223</v>
      </c>
      <c r="S1239" s="223" t="s">
        <v>204</v>
      </c>
      <c r="T1239" s="223" t="s">
        <v>204</v>
      </c>
      <c r="U1239" s="223">
        <v>0</v>
      </c>
      <c r="V1239" s="223">
        <f>ROUND(E1239*U1239,2)</f>
        <v>0</v>
      </c>
      <c r="W1239" s="223"/>
      <c r="X1239" s="223" t="s">
        <v>837</v>
      </c>
      <c r="Y1239" s="223" t="s">
        <v>206</v>
      </c>
      <c r="Z1239" s="212"/>
      <c r="AA1239" s="212"/>
      <c r="AB1239" s="212"/>
      <c r="AC1239" s="212"/>
      <c r="AD1239" s="212"/>
      <c r="AE1239" s="212"/>
      <c r="AF1239" s="212"/>
      <c r="AG1239" s="212" t="s">
        <v>838</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54" t="s">
        <v>913</v>
      </c>
      <c r="D1240" s="246"/>
      <c r="E1240" s="246"/>
      <c r="F1240" s="246"/>
      <c r="G1240" s="246"/>
      <c r="H1240" s="223"/>
      <c r="I1240" s="223"/>
      <c r="J1240" s="223"/>
      <c r="K1240" s="223"/>
      <c r="L1240" s="223"/>
      <c r="M1240" s="223"/>
      <c r="N1240" s="222"/>
      <c r="O1240" s="222"/>
      <c r="P1240" s="222"/>
      <c r="Q1240" s="222"/>
      <c r="R1240" s="223"/>
      <c r="S1240" s="223"/>
      <c r="T1240" s="223"/>
      <c r="U1240" s="223"/>
      <c r="V1240" s="223"/>
      <c r="W1240" s="223"/>
      <c r="X1240" s="223"/>
      <c r="Y1240" s="223"/>
      <c r="Z1240" s="212"/>
      <c r="AA1240" s="212"/>
      <c r="AB1240" s="212"/>
      <c r="AC1240" s="212"/>
      <c r="AD1240" s="212"/>
      <c r="AE1240" s="212"/>
      <c r="AF1240" s="212"/>
      <c r="AG1240" s="212" t="s">
        <v>209</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52"/>
      <c r="D1241" s="244"/>
      <c r="E1241" s="244"/>
      <c r="F1241" s="244"/>
      <c r="G1241" s="244"/>
      <c r="H1241" s="223"/>
      <c r="I1241" s="223"/>
      <c r="J1241" s="223"/>
      <c r="K1241" s="223"/>
      <c r="L1241" s="223"/>
      <c r="M1241" s="223"/>
      <c r="N1241" s="222"/>
      <c r="O1241" s="222"/>
      <c r="P1241" s="222"/>
      <c r="Q1241" s="222"/>
      <c r="R1241" s="223"/>
      <c r="S1241" s="223"/>
      <c r="T1241" s="223"/>
      <c r="U1241" s="223"/>
      <c r="V1241" s="223"/>
      <c r="W1241" s="223"/>
      <c r="X1241" s="223"/>
      <c r="Y1241" s="223"/>
      <c r="Z1241" s="212"/>
      <c r="AA1241" s="212"/>
      <c r="AB1241" s="212"/>
      <c r="AC1241" s="212"/>
      <c r="AD1241" s="212"/>
      <c r="AE1241" s="212"/>
      <c r="AF1241" s="212"/>
      <c r="AG1241" s="212" t="s">
        <v>215</v>
      </c>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x14ac:dyDescent="0.2">
      <c r="A1242" s="228" t="s">
        <v>198</v>
      </c>
      <c r="B1242" s="229" t="s">
        <v>144</v>
      </c>
      <c r="C1242" s="248" t="s">
        <v>145</v>
      </c>
      <c r="D1242" s="230"/>
      <c r="E1242" s="231"/>
      <c r="F1242" s="232"/>
      <c r="G1242" s="232">
        <f>SUMIF(AG1243:AG1285,"&lt;&gt;NOR",G1243:G1285)</f>
        <v>0</v>
      </c>
      <c r="H1242" s="232"/>
      <c r="I1242" s="232">
        <f>SUM(I1243:I1285)</f>
        <v>0</v>
      </c>
      <c r="J1242" s="232"/>
      <c r="K1242" s="232">
        <f>SUM(K1243:K1285)</f>
        <v>0</v>
      </c>
      <c r="L1242" s="232"/>
      <c r="M1242" s="232">
        <f>SUM(M1243:M1285)</f>
        <v>0</v>
      </c>
      <c r="N1242" s="231"/>
      <c r="O1242" s="231">
        <f>SUM(O1243:O1285)</f>
        <v>1.57</v>
      </c>
      <c r="P1242" s="231"/>
      <c r="Q1242" s="231">
        <f>SUM(Q1243:Q1285)</f>
        <v>0.54</v>
      </c>
      <c r="R1242" s="232"/>
      <c r="S1242" s="232"/>
      <c r="T1242" s="233"/>
      <c r="U1242" s="227"/>
      <c r="V1242" s="227">
        <f>SUM(V1243:V1285)</f>
        <v>384.56</v>
      </c>
      <c r="W1242" s="227"/>
      <c r="X1242" s="227"/>
      <c r="Y1242" s="227"/>
      <c r="AG1242" t="s">
        <v>199</v>
      </c>
    </row>
    <row r="1243" spans="1:60" ht="33.75" outlineLevel="1" x14ac:dyDescent="0.2">
      <c r="A1243" s="235">
        <v>301</v>
      </c>
      <c r="B1243" s="236" t="s">
        <v>1321</v>
      </c>
      <c r="C1243" s="249" t="s">
        <v>1322</v>
      </c>
      <c r="D1243" s="237" t="s">
        <v>267</v>
      </c>
      <c r="E1243" s="238">
        <v>161.18</v>
      </c>
      <c r="F1243" s="239"/>
      <c r="G1243" s="240">
        <f>ROUND(E1243*F1243,2)</f>
        <v>0</v>
      </c>
      <c r="H1243" s="239"/>
      <c r="I1243" s="240">
        <f>ROUND(E1243*H1243,2)</f>
        <v>0</v>
      </c>
      <c r="J1243" s="239"/>
      <c r="K1243" s="240">
        <f>ROUND(E1243*J1243,2)</f>
        <v>0</v>
      </c>
      <c r="L1243" s="240">
        <v>21</v>
      </c>
      <c r="M1243" s="240">
        <f>G1243*(1+L1243/100)</f>
        <v>0</v>
      </c>
      <c r="N1243" s="238">
        <v>4.0000000000000003E-5</v>
      </c>
      <c r="O1243" s="238">
        <f>ROUND(E1243*N1243,2)</f>
        <v>0.01</v>
      </c>
      <c r="P1243" s="238">
        <v>0</v>
      </c>
      <c r="Q1243" s="238">
        <f>ROUND(E1243*P1243,2)</f>
        <v>0</v>
      </c>
      <c r="R1243" s="240" t="s">
        <v>1323</v>
      </c>
      <c r="S1243" s="240" t="s">
        <v>204</v>
      </c>
      <c r="T1243" s="241" t="s">
        <v>204</v>
      </c>
      <c r="U1243" s="223">
        <v>1.22</v>
      </c>
      <c r="V1243" s="223">
        <f>ROUND(E1243*U1243,2)</f>
        <v>196.64</v>
      </c>
      <c r="W1243" s="223"/>
      <c r="X1243" s="223" t="s">
        <v>205</v>
      </c>
      <c r="Y1243" s="223" t="s">
        <v>206</v>
      </c>
      <c r="Z1243" s="212"/>
      <c r="AA1243" s="212"/>
      <c r="AB1243" s="212"/>
      <c r="AC1243" s="212"/>
      <c r="AD1243" s="212"/>
      <c r="AE1243" s="212"/>
      <c r="AF1243" s="212"/>
      <c r="AG1243" s="212" t="s">
        <v>207</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2" x14ac:dyDescent="0.2">
      <c r="A1244" s="219"/>
      <c r="B1244" s="220"/>
      <c r="C1244" s="251" t="s">
        <v>731</v>
      </c>
      <c r="D1244" s="225"/>
      <c r="E1244" s="226">
        <v>54</v>
      </c>
      <c r="F1244" s="223"/>
      <c r="G1244" s="223"/>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211</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1" t="s">
        <v>732</v>
      </c>
      <c r="D1245" s="225"/>
      <c r="E1245" s="226">
        <v>107.18</v>
      </c>
      <c r="F1245" s="223"/>
      <c r="G1245" s="223"/>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211</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2" x14ac:dyDescent="0.2">
      <c r="A1246" s="219"/>
      <c r="B1246" s="220"/>
      <c r="C1246" s="252"/>
      <c r="D1246" s="244"/>
      <c r="E1246" s="244"/>
      <c r="F1246" s="244"/>
      <c r="G1246" s="244"/>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215</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ht="22.5" outlineLevel="1" x14ac:dyDescent="0.2">
      <c r="A1247" s="235">
        <v>302</v>
      </c>
      <c r="B1247" s="236" t="s">
        <v>1324</v>
      </c>
      <c r="C1247" s="249" t="s">
        <v>1325</v>
      </c>
      <c r="D1247" s="237" t="s">
        <v>267</v>
      </c>
      <c r="E1247" s="238">
        <v>161.18</v>
      </c>
      <c r="F1247" s="239"/>
      <c r="G1247" s="240">
        <f>ROUND(E1247*F1247,2)</f>
        <v>0</v>
      </c>
      <c r="H1247" s="239"/>
      <c r="I1247" s="240">
        <f>ROUND(E1247*H1247,2)</f>
        <v>0</v>
      </c>
      <c r="J1247" s="239"/>
      <c r="K1247" s="240">
        <f>ROUND(E1247*J1247,2)</f>
        <v>0</v>
      </c>
      <c r="L1247" s="240">
        <v>21</v>
      </c>
      <c r="M1247" s="240">
        <f>G1247*(1+L1247/100)</f>
        <v>0</v>
      </c>
      <c r="N1247" s="238">
        <v>2.8999999999999998E-3</v>
      </c>
      <c r="O1247" s="238">
        <f>ROUND(E1247*N1247,2)</f>
        <v>0.47</v>
      </c>
      <c r="P1247" s="238">
        <v>0</v>
      </c>
      <c r="Q1247" s="238">
        <f>ROUND(E1247*P1247,2)</f>
        <v>0</v>
      </c>
      <c r="R1247" s="240" t="s">
        <v>1323</v>
      </c>
      <c r="S1247" s="240" t="s">
        <v>204</v>
      </c>
      <c r="T1247" s="241" t="s">
        <v>204</v>
      </c>
      <c r="U1247" s="223">
        <v>0.52</v>
      </c>
      <c r="V1247" s="223">
        <f>ROUND(E1247*U1247,2)</f>
        <v>83.81</v>
      </c>
      <c r="W1247" s="223"/>
      <c r="X1247" s="223" t="s">
        <v>205</v>
      </c>
      <c r="Y1247" s="223" t="s">
        <v>206</v>
      </c>
      <c r="Z1247" s="212"/>
      <c r="AA1247" s="212"/>
      <c r="AB1247" s="212"/>
      <c r="AC1247" s="212"/>
      <c r="AD1247" s="212"/>
      <c r="AE1247" s="212"/>
      <c r="AF1247" s="212"/>
      <c r="AG1247" s="212" t="s">
        <v>207</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51" t="s">
        <v>731</v>
      </c>
      <c r="D1248" s="225"/>
      <c r="E1248" s="226">
        <v>54</v>
      </c>
      <c r="F1248" s="223"/>
      <c r="G1248" s="223"/>
      <c r="H1248" s="223"/>
      <c r="I1248" s="223"/>
      <c r="J1248" s="223"/>
      <c r="K1248" s="223"/>
      <c r="L1248" s="223"/>
      <c r="M1248" s="223"/>
      <c r="N1248" s="222"/>
      <c r="O1248" s="222"/>
      <c r="P1248" s="222"/>
      <c r="Q1248" s="222"/>
      <c r="R1248" s="223"/>
      <c r="S1248" s="223"/>
      <c r="T1248" s="223"/>
      <c r="U1248" s="223"/>
      <c r="V1248" s="223"/>
      <c r="W1248" s="223"/>
      <c r="X1248" s="223"/>
      <c r="Y1248" s="223"/>
      <c r="Z1248" s="212"/>
      <c r="AA1248" s="212"/>
      <c r="AB1248" s="212"/>
      <c r="AC1248" s="212"/>
      <c r="AD1248" s="212"/>
      <c r="AE1248" s="212"/>
      <c r="AF1248" s="212"/>
      <c r="AG1248" s="212" t="s">
        <v>211</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51" t="s">
        <v>732</v>
      </c>
      <c r="D1249" s="225"/>
      <c r="E1249" s="226">
        <v>107.18</v>
      </c>
      <c r="F1249" s="223"/>
      <c r="G1249" s="223"/>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211</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52"/>
      <c r="D1250" s="244"/>
      <c r="E1250" s="244"/>
      <c r="F1250" s="244"/>
      <c r="G1250" s="244"/>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215</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1" x14ac:dyDescent="0.2">
      <c r="A1251" s="235">
        <v>303</v>
      </c>
      <c r="B1251" s="236" t="s">
        <v>1326</v>
      </c>
      <c r="C1251" s="249" t="s">
        <v>1327</v>
      </c>
      <c r="D1251" s="237" t="s">
        <v>267</v>
      </c>
      <c r="E1251" s="238">
        <v>161.18</v>
      </c>
      <c r="F1251" s="239"/>
      <c r="G1251" s="240">
        <f>ROUND(E1251*F1251,2)</f>
        <v>0</v>
      </c>
      <c r="H1251" s="239"/>
      <c r="I1251" s="240">
        <f>ROUND(E1251*H1251,2)</f>
        <v>0</v>
      </c>
      <c r="J1251" s="239"/>
      <c r="K1251" s="240">
        <f>ROUND(E1251*J1251,2)</f>
        <v>0</v>
      </c>
      <c r="L1251" s="240">
        <v>21</v>
      </c>
      <c r="M1251" s="240">
        <f>G1251*(1+L1251/100)</f>
        <v>0</v>
      </c>
      <c r="N1251" s="238">
        <v>2.4199999999999998E-3</v>
      </c>
      <c r="O1251" s="238">
        <f>ROUND(E1251*N1251,2)</f>
        <v>0.39</v>
      </c>
      <c r="P1251" s="238">
        <v>0</v>
      </c>
      <c r="Q1251" s="238">
        <f>ROUND(E1251*P1251,2)</f>
        <v>0</v>
      </c>
      <c r="R1251" s="240" t="s">
        <v>1323</v>
      </c>
      <c r="S1251" s="240" t="s">
        <v>204</v>
      </c>
      <c r="T1251" s="241" t="s">
        <v>204</v>
      </c>
      <c r="U1251" s="223">
        <v>0.42</v>
      </c>
      <c r="V1251" s="223">
        <f>ROUND(E1251*U1251,2)</f>
        <v>67.7</v>
      </c>
      <c r="W1251" s="223"/>
      <c r="X1251" s="223" t="s">
        <v>205</v>
      </c>
      <c r="Y1251" s="223" t="s">
        <v>206</v>
      </c>
      <c r="Z1251" s="212"/>
      <c r="AA1251" s="212"/>
      <c r="AB1251" s="212"/>
      <c r="AC1251" s="212"/>
      <c r="AD1251" s="212"/>
      <c r="AE1251" s="212"/>
      <c r="AF1251" s="212"/>
      <c r="AG1251" s="212" t="s">
        <v>207</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2" x14ac:dyDescent="0.2">
      <c r="A1252" s="219"/>
      <c r="B1252" s="220"/>
      <c r="C1252" s="251" t="s">
        <v>1328</v>
      </c>
      <c r="D1252" s="225"/>
      <c r="E1252" s="226">
        <v>161.18</v>
      </c>
      <c r="F1252" s="223"/>
      <c r="G1252" s="223"/>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211</v>
      </c>
      <c r="AH1252" s="212">
        <v>5</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52"/>
      <c r="D1253" s="244"/>
      <c r="E1253" s="244"/>
      <c r="F1253" s="244"/>
      <c r="G1253" s="244"/>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215</v>
      </c>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ht="22.5" outlineLevel="1" x14ac:dyDescent="0.2">
      <c r="A1254" s="235">
        <v>304</v>
      </c>
      <c r="B1254" s="236" t="s">
        <v>1329</v>
      </c>
      <c r="C1254" s="249" t="s">
        <v>1330</v>
      </c>
      <c r="D1254" s="237" t="s">
        <v>332</v>
      </c>
      <c r="E1254" s="238">
        <v>1</v>
      </c>
      <c r="F1254" s="239"/>
      <c r="G1254" s="240">
        <f>ROUND(E1254*F1254,2)</f>
        <v>0</v>
      </c>
      <c r="H1254" s="239"/>
      <c r="I1254" s="240">
        <f>ROUND(E1254*H1254,2)</f>
        <v>0</v>
      </c>
      <c r="J1254" s="239"/>
      <c r="K1254" s="240">
        <f>ROUND(E1254*J1254,2)</f>
        <v>0</v>
      </c>
      <c r="L1254" s="240">
        <v>21</v>
      </c>
      <c r="M1254" s="240">
        <f>G1254*(1+L1254/100)</f>
        <v>0</v>
      </c>
      <c r="N1254" s="238">
        <v>0</v>
      </c>
      <c r="O1254" s="238">
        <f>ROUND(E1254*N1254,2)</f>
        <v>0</v>
      </c>
      <c r="P1254" s="238">
        <v>0</v>
      </c>
      <c r="Q1254" s="238">
        <f>ROUND(E1254*P1254,2)</f>
        <v>0</v>
      </c>
      <c r="R1254" s="240" t="s">
        <v>1323</v>
      </c>
      <c r="S1254" s="240" t="s">
        <v>204</v>
      </c>
      <c r="T1254" s="241" t="s">
        <v>204</v>
      </c>
      <c r="U1254" s="223">
        <v>3.36</v>
      </c>
      <c r="V1254" s="223">
        <f>ROUND(E1254*U1254,2)</f>
        <v>3.36</v>
      </c>
      <c r="W1254" s="223"/>
      <c r="X1254" s="223" t="s">
        <v>205</v>
      </c>
      <c r="Y1254" s="223" t="s">
        <v>206</v>
      </c>
      <c r="Z1254" s="212"/>
      <c r="AA1254" s="212"/>
      <c r="AB1254" s="212"/>
      <c r="AC1254" s="212"/>
      <c r="AD1254" s="212"/>
      <c r="AE1254" s="212"/>
      <c r="AF1254" s="212"/>
      <c r="AG1254" s="212" t="s">
        <v>207</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51" t="s">
        <v>1331</v>
      </c>
      <c r="D1255" s="225"/>
      <c r="E1255" s="226">
        <v>1</v>
      </c>
      <c r="F1255" s="223"/>
      <c r="G1255" s="223"/>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211</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2" x14ac:dyDescent="0.2">
      <c r="A1256" s="219"/>
      <c r="B1256" s="220"/>
      <c r="C1256" s="252"/>
      <c r="D1256" s="244"/>
      <c r="E1256" s="244"/>
      <c r="F1256" s="244"/>
      <c r="G1256" s="244"/>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215</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35">
        <v>305</v>
      </c>
      <c r="B1257" s="236" t="s">
        <v>1332</v>
      </c>
      <c r="C1257" s="249" t="s">
        <v>1333</v>
      </c>
      <c r="D1257" s="237" t="s">
        <v>1334</v>
      </c>
      <c r="E1257" s="238">
        <v>120.24299999999999</v>
      </c>
      <c r="F1257" s="239"/>
      <c r="G1257" s="240">
        <f>ROUND(E1257*F1257,2)</f>
        <v>0</v>
      </c>
      <c r="H1257" s="239"/>
      <c r="I1257" s="240">
        <f>ROUND(E1257*H1257,2)</f>
        <v>0</v>
      </c>
      <c r="J1257" s="239"/>
      <c r="K1257" s="240">
        <f>ROUND(E1257*J1257,2)</f>
        <v>0</v>
      </c>
      <c r="L1257" s="240">
        <v>21</v>
      </c>
      <c r="M1257" s="240">
        <f>G1257*(1+L1257/100)</f>
        <v>0</v>
      </c>
      <c r="N1257" s="238">
        <v>5.0000000000000002E-5</v>
      </c>
      <c r="O1257" s="238">
        <f>ROUND(E1257*N1257,2)</f>
        <v>0.01</v>
      </c>
      <c r="P1257" s="238">
        <v>0</v>
      </c>
      <c r="Q1257" s="238">
        <f>ROUND(E1257*P1257,2)</f>
        <v>0</v>
      </c>
      <c r="R1257" s="240" t="s">
        <v>1323</v>
      </c>
      <c r="S1257" s="240" t="s">
        <v>204</v>
      </c>
      <c r="T1257" s="241" t="s">
        <v>204</v>
      </c>
      <c r="U1257" s="223">
        <v>8.4000000000000005E-2</v>
      </c>
      <c r="V1257" s="223">
        <f>ROUND(E1257*U1257,2)</f>
        <v>10.1</v>
      </c>
      <c r="W1257" s="223"/>
      <c r="X1257" s="223" t="s">
        <v>205</v>
      </c>
      <c r="Y1257" s="223" t="s">
        <v>206</v>
      </c>
      <c r="Z1257" s="212"/>
      <c r="AA1257" s="212"/>
      <c r="AB1257" s="212"/>
      <c r="AC1257" s="212"/>
      <c r="AD1257" s="212"/>
      <c r="AE1257" s="212"/>
      <c r="AF1257" s="212"/>
      <c r="AG1257" s="212" t="s">
        <v>207</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2" x14ac:dyDescent="0.2">
      <c r="A1258" s="219"/>
      <c r="B1258" s="220"/>
      <c r="C1258" s="251" t="s">
        <v>1335</v>
      </c>
      <c r="D1258" s="225"/>
      <c r="E1258" s="226">
        <v>110.16800000000001</v>
      </c>
      <c r="F1258" s="223"/>
      <c r="G1258" s="223"/>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211</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51" t="s">
        <v>1336</v>
      </c>
      <c r="D1259" s="225"/>
      <c r="E1259" s="226">
        <v>10.074999999999999</v>
      </c>
      <c r="F1259" s="223"/>
      <c r="G1259" s="223"/>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211</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2" x14ac:dyDescent="0.2">
      <c r="A1260" s="219"/>
      <c r="B1260" s="220"/>
      <c r="C1260" s="252"/>
      <c r="D1260" s="244"/>
      <c r="E1260" s="244"/>
      <c r="F1260" s="244"/>
      <c r="G1260" s="244"/>
      <c r="H1260" s="223"/>
      <c r="I1260" s="223"/>
      <c r="J1260" s="223"/>
      <c r="K1260" s="223"/>
      <c r="L1260" s="223"/>
      <c r="M1260" s="223"/>
      <c r="N1260" s="222"/>
      <c r="O1260" s="222"/>
      <c r="P1260" s="222"/>
      <c r="Q1260" s="222"/>
      <c r="R1260" s="223"/>
      <c r="S1260" s="223"/>
      <c r="T1260" s="223"/>
      <c r="U1260" s="223"/>
      <c r="V1260" s="223"/>
      <c r="W1260" s="223"/>
      <c r="X1260" s="223"/>
      <c r="Y1260" s="223"/>
      <c r="Z1260" s="212"/>
      <c r="AA1260" s="212"/>
      <c r="AB1260" s="212"/>
      <c r="AC1260" s="212"/>
      <c r="AD1260" s="212"/>
      <c r="AE1260" s="212"/>
      <c r="AF1260" s="212"/>
      <c r="AG1260" s="212" t="s">
        <v>215</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ht="22.5" outlineLevel="1" x14ac:dyDescent="0.2">
      <c r="A1261" s="235">
        <v>306</v>
      </c>
      <c r="B1261" s="236" t="s">
        <v>1337</v>
      </c>
      <c r="C1261" s="249" t="s">
        <v>1338</v>
      </c>
      <c r="D1261" s="237" t="s">
        <v>1334</v>
      </c>
      <c r="E1261" s="238">
        <v>90</v>
      </c>
      <c r="F1261" s="239"/>
      <c r="G1261" s="240">
        <f>ROUND(E1261*F1261,2)</f>
        <v>0</v>
      </c>
      <c r="H1261" s="239"/>
      <c r="I1261" s="240">
        <f>ROUND(E1261*H1261,2)</f>
        <v>0</v>
      </c>
      <c r="J1261" s="239"/>
      <c r="K1261" s="240">
        <f>ROUND(E1261*J1261,2)</f>
        <v>0</v>
      </c>
      <c r="L1261" s="240">
        <v>21</v>
      </c>
      <c r="M1261" s="240">
        <f>G1261*(1+L1261/100)</f>
        <v>0</v>
      </c>
      <c r="N1261" s="238">
        <v>5.0000000000000002E-5</v>
      </c>
      <c r="O1261" s="238">
        <f>ROUND(E1261*N1261,2)</f>
        <v>0</v>
      </c>
      <c r="P1261" s="238">
        <v>1E-3</v>
      </c>
      <c r="Q1261" s="238">
        <f>ROUND(E1261*P1261,2)</f>
        <v>0.09</v>
      </c>
      <c r="R1261" s="240" t="s">
        <v>1323</v>
      </c>
      <c r="S1261" s="240" t="s">
        <v>204</v>
      </c>
      <c r="T1261" s="241" t="s">
        <v>204</v>
      </c>
      <c r="U1261" s="223">
        <v>0.05</v>
      </c>
      <c r="V1261" s="223">
        <f>ROUND(E1261*U1261,2)</f>
        <v>4.5</v>
      </c>
      <c r="W1261" s="223"/>
      <c r="X1261" s="223" t="s">
        <v>205</v>
      </c>
      <c r="Y1261" s="223" t="s">
        <v>206</v>
      </c>
      <c r="Z1261" s="212"/>
      <c r="AA1261" s="212"/>
      <c r="AB1261" s="212"/>
      <c r="AC1261" s="212"/>
      <c r="AD1261" s="212"/>
      <c r="AE1261" s="212"/>
      <c r="AF1261" s="212"/>
      <c r="AG1261" s="212" t="s">
        <v>207</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2" x14ac:dyDescent="0.2">
      <c r="A1262" s="219"/>
      <c r="B1262" s="220"/>
      <c r="C1262" s="251" t="s">
        <v>1339</v>
      </c>
      <c r="D1262" s="225"/>
      <c r="E1262" s="226">
        <v>90</v>
      </c>
      <c r="F1262" s="223"/>
      <c r="G1262" s="223"/>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211</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2" x14ac:dyDescent="0.2">
      <c r="A1263" s="219"/>
      <c r="B1263" s="220"/>
      <c r="C1263" s="252"/>
      <c r="D1263" s="244"/>
      <c r="E1263" s="244"/>
      <c r="F1263" s="244"/>
      <c r="G1263" s="244"/>
      <c r="H1263" s="223"/>
      <c r="I1263" s="223"/>
      <c r="J1263" s="223"/>
      <c r="K1263" s="223"/>
      <c r="L1263" s="223"/>
      <c r="M1263" s="223"/>
      <c r="N1263" s="222"/>
      <c r="O1263" s="222"/>
      <c r="P1263" s="222"/>
      <c r="Q1263" s="222"/>
      <c r="R1263" s="223"/>
      <c r="S1263" s="223"/>
      <c r="T1263" s="223"/>
      <c r="U1263" s="223"/>
      <c r="V1263" s="223"/>
      <c r="W1263" s="223"/>
      <c r="X1263" s="223"/>
      <c r="Y1263" s="223"/>
      <c r="Z1263" s="212"/>
      <c r="AA1263" s="212"/>
      <c r="AB1263" s="212"/>
      <c r="AC1263" s="212"/>
      <c r="AD1263" s="212"/>
      <c r="AE1263" s="212"/>
      <c r="AF1263" s="212"/>
      <c r="AG1263" s="212" t="s">
        <v>215</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ht="22.5" outlineLevel="1" x14ac:dyDescent="0.2">
      <c r="A1264" s="235">
        <v>307</v>
      </c>
      <c r="B1264" s="236" t="s">
        <v>1340</v>
      </c>
      <c r="C1264" s="249" t="s">
        <v>1341</v>
      </c>
      <c r="D1264" s="237" t="s">
        <v>1334</v>
      </c>
      <c r="E1264" s="238">
        <v>450</v>
      </c>
      <c r="F1264" s="239"/>
      <c r="G1264" s="240">
        <f>ROUND(E1264*F1264,2)</f>
        <v>0</v>
      </c>
      <c r="H1264" s="239"/>
      <c r="I1264" s="240">
        <f>ROUND(E1264*H1264,2)</f>
        <v>0</v>
      </c>
      <c r="J1264" s="239"/>
      <c r="K1264" s="240">
        <f>ROUND(E1264*J1264,2)</f>
        <v>0</v>
      </c>
      <c r="L1264" s="240">
        <v>21</v>
      </c>
      <c r="M1264" s="240">
        <f>G1264*(1+L1264/100)</f>
        <v>0</v>
      </c>
      <c r="N1264" s="238">
        <v>5.0000000000000002E-5</v>
      </c>
      <c r="O1264" s="238">
        <f>ROUND(E1264*N1264,2)</f>
        <v>0.02</v>
      </c>
      <c r="P1264" s="238">
        <v>1E-3</v>
      </c>
      <c r="Q1264" s="238">
        <f>ROUND(E1264*P1264,2)</f>
        <v>0.45</v>
      </c>
      <c r="R1264" s="240" t="s">
        <v>1323</v>
      </c>
      <c r="S1264" s="240" t="s">
        <v>204</v>
      </c>
      <c r="T1264" s="241" t="s">
        <v>204</v>
      </c>
      <c r="U1264" s="223">
        <v>4.1000000000000002E-2</v>
      </c>
      <c r="V1264" s="223">
        <f>ROUND(E1264*U1264,2)</f>
        <v>18.45</v>
      </c>
      <c r="W1264" s="223"/>
      <c r="X1264" s="223" t="s">
        <v>205</v>
      </c>
      <c r="Y1264" s="223" t="s">
        <v>206</v>
      </c>
      <c r="Z1264" s="212"/>
      <c r="AA1264" s="212"/>
      <c r="AB1264" s="212"/>
      <c r="AC1264" s="212"/>
      <c r="AD1264" s="212"/>
      <c r="AE1264" s="212"/>
      <c r="AF1264" s="212"/>
      <c r="AG1264" s="212" t="s">
        <v>207</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51" t="s">
        <v>1342</v>
      </c>
      <c r="D1265" s="225"/>
      <c r="E1265" s="226">
        <v>450</v>
      </c>
      <c r="F1265" s="223"/>
      <c r="G1265" s="223"/>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211</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52"/>
      <c r="D1266" s="244"/>
      <c r="E1266" s="244"/>
      <c r="F1266" s="244"/>
      <c r="G1266" s="244"/>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215</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35">
        <v>308</v>
      </c>
      <c r="B1267" s="236" t="s">
        <v>1343</v>
      </c>
      <c r="C1267" s="249" t="s">
        <v>1344</v>
      </c>
      <c r="D1267" s="237" t="s">
        <v>332</v>
      </c>
      <c r="E1267" s="238">
        <v>1</v>
      </c>
      <c r="F1267" s="239"/>
      <c r="G1267" s="240">
        <f>ROUND(E1267*F1267,2)</f>
        <v>0</v>
      </c>
      <c r="H1267" s="239"/>
      <c r="I1267" s="240">
        <f>ROUND(E1267*H1267,2)</f>
        <v>0</v>
      </c>
      <c r="J1267" s="239"/>
      <c r="K1267" s="240">
        <f>ROUND(E1267*J1267,2)</f>
        <v>0</v>
      </c>
      <c r="L1267" s="240">
        <v>21</v>
      </c>
      <c r="M1267" s="240">
        <f>G1267*(1+L1267/100)</f>
        <v>0</v>
      </c>
      <c r="N1267" s="238">
        <v>0</v>
      </c>
      <c r="O1267" s="238">
        <f>ROUND(E1267*N1267,2)</f>
        <v>0</v>
      </c>
      <c r="P1267" s="238">
        <v>0</v>
      </c>
      <c r="Q1267" s="238">
        <f>ROUND(E1267*P1267,2)</f>
        <v>0</v>
      </c>
      <c r="R1267" s="240"/>
      <c r="S1267" s="240" t="s">
        <v>496</v>
      </c>
      <c r="T1267" s="241" t="s">
        <v>379</v>
      </c>
      <c r="U1267" s="223">
        <v>0</v>
      </c>
      <c r="V1267" s="223">
        <f>ROUND(E1267*U1267,2)</f>
        <v>0</v>
      </c>
      <c r="W1267" s="223"/>
      <c r="X1267" s="223" t="s">
        <v>205</v>
      </c>
      <c r="Y1267" s="223" t="s">
        <v>206</v>
      </c>
      <c r="Z1267" s="212"/>
      <c r="AA1267" s="212"/>
      <c r="AB1267" s="212"/>
      <c r="AC1267" s="212"/>
      <c r="AD1267" s="212"/>
      <c r="AE1267" s="212"/>
      <c r="AF1267" s="212"/>
      <c r="AG1267" s="212" t="s">
        <v>207</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55"/>
      <c r="D1268" s="247"/>
      <c r="E1268" s="247"/>
      <c r="F1268" s="247"/>
      <c r="G1268" s="247"/>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215</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ht="22.5" outlineLevel="1" x14ac:dyDescent="0.2">
      <c r="A1269" s="235">
        <v>309</v>
      </c>
      <c r="B1269" s="236" t="s">
        <v>1345</v>
      </c>
      <c r="C1269" s="249" t="s">
        <v>1346</v>
      </c>
      <c r="D1269" s="237" t="s">
        <v>1347</v>
      </c>
      <c r="E1269" s="238">
        <v>8.6999999999999994E-2</v>
      </c>
      <c r="F1269" s="239"/>
      <c r="G1269" s="240">
        <f>ROUND(E1269*F1269,2)</f>
        <v>0</v>
      </c>
      <c r="H1269" s="239"/>
      <c r="I1269" s="240">
        <f>ROUND(E1269*H1269,2)</f>
        <v>0</v>
      </c>
      <c r="J1269" s="239"/>
      <c r="K1269" s="240">
        <f>ROUND(E1269*J1269,2)</f>
        <v>0</v>
      </c>
      <c r="L1269" s="240">
        <v>21</v>
      </c>
      <c r="M1269" s="240">
        <f>G1269*(1+L1269/100)</f>
        <v>0</v>
      </c>
      <c r="N1269" s="238">
        <v>5.1905599999999996</v>
      </c>
      <c r="O1269" s="238">
        <f>ROUND(E1269*N1269,2)</f>
        <v>0.45</v>
      </c>
      <c r="P1269" s="238">
        <v>0</v>
      </c>
      <c r="Q1269" s="238">
        <f>ROUND(E1269*P1269,2)</f>
        <v>0</v>
      </c>
      <c r="R1269" s="240" t="s">
        <v>425</v>
      </c>
      <c r="S1269" s="240" t="s">
        <v>204</v>
      </c>
      <c r="T1269" s="241" t="s">
        <v>426</v>
      </c>
      <c r="U1269" s="223">
        <v>0</v>
      </c>
      <c r="V1269" s="223">
        <f>ROUND(E1269*U1269,2)</f>
        <v>0</v>
      </c>
      <c r="W1269" s="223"/>
      <c r="X1269" s="223" t="s">
        <v>427</v>
      </c>
      <c r="Y1269" s="223" t="s">
        <v>206</v>
      </c>
      <c r="Z1269" s="212"/>
      <c r="AA1269" s="212"/>
      <c r="AB1269" s="212"/>
      <c r="AC1269" s="212"/>
      <c r="AD1269" s="212"/>
      <c r="AE1269" s="212"/>
      <c r="AF1269" s="212"/>
      <c r="AG1269" s="212" t="s">
        <v>428</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ht="45" outlineLevel="2" x14ac:dyDescent="0.2">
      <c r="A1270" s="219"/>
      <c r="B1270" s="220"/>
      <c r="C1270" s="250" t="s">
        <v>1348</v>
      </c>
      <c r="D1270" s="242"/>
      <c r="E1270" s="242"/>
      <c r="F1270" s="242"/>
      <c r="G1270" s="242"/>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209</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45" t="str">
        <f>C1270</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BB1270" s="212"/>
      <c r="BC1270" s="212"/>
      <c r="BD1270" s="212"/>
      <c r="BE1270" s="212"/>
      <c r="BF1270" s="212"/>
      <c r="BG1270" s="212"/>
      <c r="BH1270" s="212"/>
    </row>
    <row r="1271" spans="1:60" outlineLevel="2" x14ac:dyDescent="0.2">
      <c r="A1271" s="219"/>
      <c r="B1271" s="220"/>
      <c r="C1271" s="251" t="s">
        <v>1349</v>
      </c>
      <c r="D1271" s="225"/>
      <c r="E1271" s="226">
        <v>8.6999999999999994E-2</v>
      </c>
      <c r="F1271" s="223"/>
      <c r="G1271" s="223"/>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211</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2" x14ac:dyDescent="0.2">
      <c r="A1272" s="219"/>
      <c r="B1272" s="220"/>
      <c r="C1272" s="252"/>
      <c r="D1272" s="244"/>
      <c r="E1272" s="244"/>
      <c r="F1272" s="244"/>
      <c r="G1272" s="244"/>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215</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35">
        <v>310</v>
      </c>
      <c r="B1273" s="236" t="s">
        <v>1350</v>
      </c>
      <c r="C1273" s="249" t="s">
        <v>1351</v>
      </c>
      <c r="D1273" s="237" t="s">
        <v>384</v>
      </c>
      <c r="E1273" s="238">
        <v>3.6</v>
      </c>
      <c r="F1273" s="239"/>
      <c r="G1273" s="240">
        <f>ROUND(E1273*F1273,2)</f>
        <v>0</v>
      </c>
      <c r="H1273" s="239"/>
      <c r="I1273" s="240">
        <f>ROUND(E1273*H1273,2)</f>
        <v>0</v>
      </c>
      <c r="J1273" s="239"/>
      <c r="K1273" s="240">
        <f>ROUND(E1273*J1273,2)</f>
        <v>0</v>
      </c>
      <c r="L1273" s="240">
        <v>21</v>
      </c>
      <c r="M1273" s="240">
        <f>G1273*(1+L1273/100)</f>
        <v>0</v>
      </c>
      <c r="N1273" s="238">
        <v>2.513E-2</v>
      </c>
      <c r="O1273" s="238">
        <f>ROUND(E1273*N1273,2)</f>
        <v>0.09</v>
      </c>
      <c r="P1273" s="238">
        <v>0</v>
      </c>
      <c r="Q1273" s="238">
        <f>ROUND(E1273*P1273,2)</f>
        <v>0</v>
      </c>
      <c r="R1273" s="240"/>
      <c r="S1273" s="240" t="s">
        <v>204</v>
      </c>
      <c r="T1273" s="241" t="s">
        <v>426</v>
      </c>
      <c r="U1273" s="223">
        <v>0</v>
      </c>
      <c r="V1273" s="223">
        <f>ROUND(E1273*U1273,2)</f>
        <v>0</v>
      </c>
      <c r="W1273" s="223"/>
      <c r="X1273" s="223" t="s">
        <v>427</v>
      </c>
      <c r="Y1273" s="223" t="s">
        <v>206</v>
      </c>
      <c r="Z1273" s="212"/>
      <c r="AA1273" s="212"/>
      <c r="AB1273" s="212"/>
      <c r="AC1273" s="212"/>
      <c r="AD1273" s="212"/>
      <c r="AE1273" s="212"/>
      <c r="AF1273" s="212"/>
      <c r="AG1273" s="212" t="s">
        <v>428</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51" t="s">
        <v>1352</v>
      </c>
      <c r="D1274" s="225"/>
      <c r="E1274" s="226">
        <v>3.6</v>
      </c>
      <c r="F1274" s="223"/>
      <c r="G1274" s="223"/>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211</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2" x14ac:dyDescent="0.2">
      <c r="A1275" s="219"/>
      <c r="B1275" s="220"/>
      <c r="C1275" s="252"/>
      <c r="D1275" s="244"/>
      <c r="E1275" s="244"/>
      <c r="F1275" s="244"/>
      <c r="G1275" s="244"/>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215</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ht="22.5" outlineLevel="1" x14ac:dyDescent="0.2">
      <c r="A1276" s="235">
        <v>311</v>
      </c>
      <c r="B1276" s="236" t="s">
        <v>1353</v>
      </c>
      <c r="C1276" s="249" t="s">
        <v>1354</v>
      </c>
      <c r="D1276" s="237" t="s">
        <v>283</v>
      </c>
      <c r="E1276" s="238">
        <v>0.11898</v>
      </c>
      <c r="F1276" s="239"/>
      <c r="G1276" s="240">
        <f>ROUND(E1276*F1276,2)</f>
        <v>0</v>
      </c>
      <c r="H1276" s="239"/>
      <c r="I1276" s="240">
        <f>ROUND(E1276*H1276,2)</f>
        <v>0</v>
      </c>
      <c r="J1276" s="239"/>
      <c r="K1276" s="240">
        <f>ROUND(E1276*J1276,2)</f>
        <v>0</v>
      </c>
      <c r="L1276" s="240">
        <v>21</v>
      </c>
      <c r="M1276" s="240">
        <f>G1276*(1+L1276/100)</f>
        <v>0</v>
      </c>
      <c r="N1276" s="238">
        <v>1</v>
      </c>
      <c r="O1276" s="238">
        <f>ROUND(E1276*N1276,2)</f>
        <v>0.12</v>
      </c>
      <c r="P1276" s="238">
        <v>0</v>
      </c>
      <c r="Q1276" s="238">
        <f>ROUND(E1276*P1276,2)</f>
        <v>0</v>
      </c>
      <c r="R1276" s="240" t="s">
        <v>284</v>
      </c>
      <c r="S1276" s="240" t="s">
        <v>204</v>
      </c>
      <c r="T1276" s="241" t="s">
        <v>204</v>
      </c>
      <c r="U1276" s="223">
        <v>0</v>
      </c>
      <c r="V1276" s="223">
        <f>ROUND(E1276*U1276,2)</f>
        <v>0</v>
      </c>
      <c r="W1276" s="223"/>
      <c r="X1276" s="223" t="s">
        <v>285</v>
      </c>
      <c r="Y1276" s="223" t="s">
        <v>206</v>
      </c>
      <c r="Z1276" s="212"/>
      <c r="AA1276" s="212"/>
      <c r="AB1276" s="212"/>
      <c r="AC1276" s="212"/>
      <c r="AD1276" s="212"/>
      <c r="AE1276" s="212"/>
      <c r="AF1276" s="212"/>
      <c r="AG1276" s="212" t="s">
        <v>286</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
      <c r="A1277" s="219"/>
      <c r="B1277" s="220"/>
      <c r="C1277" s="251" t="s">
        <v>1355</v>
      </c>
      <c r="D1277" s="225"/>
      <c r="E1277" s="226">
        <v>0.11898</v>
      </c>
      <c r="F1277" s="223"/>
      <c r="G1277" s="223"/>
      <c r="H1277" s="223"/>
      <c r="I1277" s="223"/>
      <c r="J1277" s="223"/>
      <c r="K1277" s="223"/>
      <c r="L1277" s="223"/>
      <c r="M1277" s="223"/>
      <c r="N1277" s="222"/>
      <c r="O1277" s="222"/>
      <c r="P1277" s="222"/>
      <c r="Q1277" s="222"/>
      <c r="R1277" s="223"/>
      <c r="S1277" s="223"/>
      <c r="T1277" s="223"/>
      <c r="U1277" s="223"/>
      <c r="V1277" s="223"/>
      <c r="W1277" s="223"/>
      <c r="X1277" s="223"/>
      <c r="Y1277" s="223"/>
      <c r="Z1277" s="212"/>
      <c r="AA1277" s="212"/>
      <c r="AB1277" s="212"/>
      <c r="AC1277" s="212"/>
      <c r="AD1277" s="212"/>
      <c r="AE1277" s="212"/>
      <c r="AF1277" s="212"/>
      <c r="AG1277" s="212" t="s">
        <v>211</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2" x14ac:dyDescent="0.2">
      <c r="A1278" s="219"/>
      <c r="B1278" s="220"/>
      <c r="C1278" s="252"/>
      <c r="D1278" s="244"/>
      <c r="E1278" s="244"/>
      <c r="F1278" s="244"/>
      <c r="G1278" s="244"/>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215</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35">
        <v>312</v>
      </c>
      <c r="B1279" s="236" t="s">
        <v>1356</v>
      </c>
      <c r="C1279" s="249" t="s">
        <v>1357</v>
      </c>
      <c r="D1279" s="237" t="s">
        <v>283</v>
      </c>
      <c r="E1279" s="238">
        <v>1.0880000000000001E-2</v>
      </c>
      <c r="F1279" s="239"/>
      <c r="G1279" s="240">
        <f>ROUND(E1279*F1279,2)</f>
        <v>0</v>
      </c>
      <c r="H1279" s="239"/>
      <c r="I1279" s="240">
        <f>ROUND(E1279*H1279,2)</f>
        <v>0</v>
      </c>
      <c r="J1279" s="239"/>
      <c r="K1279" s="240">
        <f>ROUND(E1279*J1279,2)</f>
        <v>0</v>
      </c>
      <c r="L1279" s="240">
        <v>21</v>
      </c>
      <c r="M1279" s="240">
        <f>G1279*(1+L1279/100)</f>
        <v>0</v>
      </c>
      <c r="N1279" s="238">
        <v>1</v>
      </c>
      <c r="O1279" s="238">
        <f>ROUND(E1279*N1279,2)</f>
        <v>0.01</v>
      </c>
      <c r="P1279" s="238">
        <v>0</v>
      </c>
      <c r="Q1279" s="238">
        <f>ROUND(E1279*P1279,2)</f>
        <v>0</v>
      </c>
      <c r="R1279" s="240" t="s">
        <v>284</v>
      </c>
      <c r="S1279" s="240" t="s">
        <v>204</v>
      </c>
      <c r="T1279" s="241" t="s">
        <v>204</v>
      </c>
      <c r="U1279" s="223">
        <v>0</v>
      </c>
      <c r="V1279" s="223">
        <f>ROUND(E1279*U1279,2)</f>
        <v>0</v>
      </c>
      <c r="W1279" s="223"/>
      <c r="X1279" s="223" t="s">
        <v>285</v>
      </c>
      <c r="Y1279" s="223" t="s">
        <v>206</v>
      </c>
      <c r="Z1279" s="212"/>
      <c r="AA1279" s="212"/>
      <c r="AB1279" s="212"/>
      <c r="AC1279" s="212"/>
      <c r="AD1279" s="212"/>
      <c r="AE1279" s="212"/>
      <c r="AF1279" s="212"/>
      <c r="AG1279" s="212" t="s">
        <v>286</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2" x14ac:dyDescent="0.2">
      <c r="A1280" s="219"/>
      <c r="B1280" s="220"/>
      <c r="C1280" s="251" t="s">
        <v>1358</v>
      </c>
      <c r="D1280" s="225"/>
      <c r="E1280" s="226"/>
      <c r="F1280" s="223"/>
      <c r="G1280" s="223"/>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211</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51" t="s">
        <v>1359</v>
      </c>
      <c r="D1281" s="225"/>
      <c r="E1281" s="226">
        <v>1.0880000000000001E-2</v>
      </c>
      <c r="F1281" s="223"/>
      <c r="G1281" s="223"/>
      <c r="H1281" s="223"/>
      <c r="I1281" s="223"/>
      <c r="J1281" s="223"/>
      <c r="K1281" s="223"/>
      <c r="L1281" s="223"/>
      <c r="M1281" s="223"/>
      <c r="N1281" s="222"/>
      <c r="O1281" s="222"/>
      <c r="P1281" s="222"/>
      <c r="Q1281" s="222"/>
      <c r="R1281" s="223"/>
      <c r="S1281" s="223"/>
      <c r="T1281" s="223"/>
      <c r="U1281" s="223"/>
      <c r="V1281" s="223"/>
      <c r="W1281" s="223"/>
      <c r="X1281" s="223"/>
      <c r="Y1281" s="223"/>
      <c r="Z1281" s="212"/>
      <c r="AA1281" s="212"/>
      <c r="AB1281" s="212"/>
      <c r="AC1281" s="212"/>
      <c r="AD1281" s="212"/>
      <c r="AE1281" s="212"/>
      <c r="AF1281" s="212"/>
      <c r="AG1281" s="212" t="s">
        <v>211</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2" x14ac:dyDescent="0.2">
      <c r="A1282" s="219"/>
      <c r="B1282" s="220"/>
      <c r="C1282" s="252"/>
      <c r="D1282" s="244"/>
      <c r="E1282" s="244"/>
      <c r="F1282" s="244"/>
      <c r="G1282" s="244"/>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215</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1" x14ac:dyDescent="0.2">
      <c r="A1283" s="219">
        <v>313</v>
      </c>
      <c r="B1283" s="220" t="s">
        <v>1360</v>
      </c>
      <c r="C1283" s="253" t="s">
        <v>1361</v>
      </c>
      <c r="D1283" s="221" t="s">
        <v>0</v>
      </c>
      <c r="E1283" s="243"/>
      <c r="F1283" s="224"/>
      <c r="G1283" s="223">
        <f>ROUND(E1283*F1283,2)</f>
        <v>0</v>
      </c>
      <c r="H1283" s="224"/>
      <c r="I1283" s="223">
        <f>ROUND(E1283*H1283,2)</f>
        <v>0</v>
      </c>
      <c r="J1283" s="224"/>
      <c r="K1283" s="223">
        <f>ROUND(E1283*J1283,2)</f>
        <v>0</v>
      </c>
      <c r="L1283" s="223">
        <v>21</v>
      </c>
      <c r="M1283" s="223">
        <f>G1283*(1+L1283/100)</f>
        <v>0</v>
      </c>
      <c r="N1283" s="222">
        <v>0</v>
      </c>
      <c r="O1283" s="222">
        <f>ROUND(E1283*N1283,2)</f>
        <v>0</v>
      </c>
      <c r="P1283" s="222">
        <v>0</v>
      </c>
      <c r="Q1283" s="222">
        <f>ROUND(E1283*P1283,2)</f>
        <v>0</v>
      </c>
      <c r="R1283" s="223" t="s">
        <v>1323</v>
      </c>
      <c r="S1283" s="223" t="s">
        <v>204</v>
      </c>
      <c r="T1283" s="223" t="s">
        <v>204</v>
      </c>
      <c r="U1283" s="223">
        <v>0</v>
      </c>
      <c r="V1283" s="223">
        <f>ROUND(E1283*U1283,2)</f>
        <v>0</v>
      </c>
      <c r="W1283" s="223"/>
      <c r="X1283" s="223" t="s">
        <v>837</v>
      </c>
      <c r="Y1283" s="223" t="s">
        <v>206</v>
      </c>
      <c r="Z1283" s="212"/>
      <c r="AA1283" s="212"/>
      <c r="AB1283" s="212"/>
      <c r="AC1283" s="212"/>
      <c r="AD1283" s="212"/>
      <c r="AE1283" s="212"/>
      <c r="AF1283" s="212"/>
      <c r="AG1283" s="212" t="s">
        <v>838</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2" x14ac:dyDescent="0.2">
      <c r="A1284" s="219"/>
      <c r="B1284" s="220"/>
      <c r="C1284" s="254" t="s">
        <v>913</v>
      </c>
      <c r="D1284" s="246"/>
      <c r="E1284" s="246"/>
      <c r="F1284" s="246"/>
      <c r="G1284" s="246"/>
      <c r="H1284" s="223"/>
      <c r="I1284" s="223"/>
      <c r="J1284" s="223"/>
      <c r="K1284" s="223"/>
      <c r="L1284" s="223"/>
      <c r="M1284" s="223"/>
      <c r="N1284" s="222"/>
      <c r="O1284" s="222"/>
      <c r="P1284" s="222"/>
      <c r="Q1284" s="222"/>
      <c r="R1284" s="223"/>
      <c r="S1284" s="223"/>
      <c r="T1284" s="223"/>
      <c r="U1284" s="223"/>
      <c r="V1284" s="223"/>
      <c r="W1284" s="223"/>
      <c r="X1284" s="223"/>
      <c r="Y1284" s="223"/>
      <c r="Z1284" s="212"/>
      <c r="AA1284" s="212"/>
      <c r="AB1284" s="212"/>
      <c r="AC1284" s="212"/>
      <c r="AD1284" s="212"/>
      <c r="AE1284" s="212"/>
      <c r="AF1284" s="212"/>
      <c r="AG1284" s="212" t="s">
        <v>209</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2" x14ac:dyDescent="0.2">
      <c r="A1285" s="219"/>
      <c r="B1285" s="220"/>
      <c r="C1285" s="252"/>
      <c r="D1285" s="244"/>
      <c r="E1285" s="244"/>
      <c r="F1285" s="244"/>
      <c r="G1285" s="244"/>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215</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x14ac:dyDescent="0.2">
      <c r="A1286" s="228" t="s">
        <v>198</v>
      </c>
      <c r="B1286" s="229" t="s">
        <v>146</v>
      </c>
      <c r="C1286" s="248" t="s">
        <v>147</v>
      </c>
      <c r="D1286" s="230"/>
      <c r="E1286" s="231"/>
      <c r="F1286" s="232"/>
      <c r="G1286" s="232">
        <f>SUMIF(AG1287:AG1304,"&lt;&gt;NOR",G1287:G1304)</f>
        <v>0</v>
      </c>
      <c r="H1286" s="232"/>
      <c r="I1286" s="232">
        <f>SUM(I1287:I1304)</f>
        <v>0</v>
      </c>
      <c r="J1286" s="232"/>
      <c r="K1286" s="232">
        <f>SUM(K1287:K1304)</f>
        <v>0</v>
      </c>
      <c r="L1286" s="232"/>
      <c r="M1286" s="232">
        <f>SUM(M1287:M1304)</f>
        <v>0</v>
      </c>
      <c r="N1286" s="231"/>
      <c r="O1286" s="231">
        <f>SUM(O1287:O1304)</f>
        <v>1.19</v>
      </c>
      <c r="P1286" s="231"/>
      <c r="Q1286" s="231">
        <f>SUM(Q1287:Q1304)</f>
        <v>0</v>
      </c>
      <c r="R1286" s="232"/>
      <c r="S1286" s="232"/>
      <c r="T1286" s="233"/>
      <c r="U1286" s="227"/>
      <c r="V1286" s="227">
        <f>SUM(V1287:V1304)</f>
        <v>56.66</v>
      </c>
      <c r="W1286" s="227"/>
      <c r="X1286" s="227"/>
      <c r="Y1286" s="227"/>
      <c r="AG1286" t="s">
        <v>199</v>
      </c>
    </row>
    <row r="1287" spans="1:60" ht="22.5" outlineLevel="1" x14ac:dyDescent="0.2">
      <c r="A1287" s="235">
        <v>314</v>
      </c>
      <c r="B1287" s="236" t="s">
        <v>1362</v>
      </c>
      <c r="C1287" s="249" t="s">
        <v>1363</v>
      </c>
      <c r="D1287" s="237" t="s">
        <v>384</v>
      </c>
      <c r="E1287" s="238">
        <v>19.8</v>
      </c>
      <c r="F1287" s="239"/>
      <c r="G1287" s="240">
        <f>ROUND(E1287*F1287,2)</f>
        <v>0</v>
      </c>
      <c r="H1287" s="239"/>
      <c r="I1287" s="240">
        <f>ROUND(E1287*H1287,2)</f>
        <v>0</v>
      </c>
      <c r="J1287" s="239"/>
      <c r="K1287" s="240">
        <f>ROUND(E1287*J1287,2)</f>
        <v>0</v>
      </c>
      <c r="L1287" s="240">
        <v>21</v>
      </c>
      <c r="M1287" s="240">
        <f>G1287*(1+L1287/100)</f>
        <v>0</v>
      </c>
      <c r="N1287" s="238">
        <v>3.2000000000000003E-4</v>
      </c>
      <c r="O1287" s="238">
        <f>ROUND(E1287*N1287,2)</f>
        <v>0.01</v>
      </c>
      <c r="P1287" s="238">
        <v>0</v>
      </c>
      <c r="Q1287" s="238">
        <f>ROUND(E1287*P1287,2)</f>
        <v>0</v>
      </c>
      <c r="R1287" s="240" t="s">
        <v>1364</v>
      </c>
      <c r="S1287" s="240" t="s">
        <v>204</v>
      </c>
      <c r="T1287" s="241" t="s">
        <v>204</v>
      </c>
      <c r="U1287" s="223">
        <v>0.23599999999999999</v>
      </c>
      <c r="V1287" s="223">
        <f>ROUND(E1287*U1287,2)</f>
        <v>4.67</v>
      </c>
      <c r="W1287" s="223"/>
      <c r="X1287" s="223" t="s">
        <v>205</v>
      </c>
      <c r="Y1287" s="223" t="s">
        <v>206</v>
      </c>
      <c r="Z1287" s="212"/>
      <c r="AA1287" s="212"/>
      <c r="AB1287" s="212"/>
      <c r="AC1287" s="212"/>
      <c r="AD1287" s="212"/>
      <c r="AE1287" s="212"/>
      <c r="AF1287" s="212"/>
      <c r="AG1287" s="212" t="s">
        <v>207</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51" t="s">
        <v>545</v>
      </c>
      <c r="D1288" s="225"/>
      <c r="E1288" s="226">
        <v>6.3</v>
      </c>
      <c r="F1288" s="223"/>
      <c r="G1288" s="223"/>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211</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51" t="s">
        <v>547</v>
      </c>
      <c r="D1289" s="225"/>
      <c r="E1289" s="226">
        <v>4.0999999999999996</v>
      </c>
      <c r="F1289" s="223"/>
      <c r="G1289" s="223"/>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211</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51" t="s">
        <v>546</v>
      </c>
      <c r="D1290" s="225"/>
      <c r="E1290" s="226">
        <v>9.4</v>
      </c>
      <c r="F1290" s="223"/>
      <c r="G1290" s="223"/>
      <c r="H1290" s="223"/>
      <c r="I1290" s="223"/>
      <c r="J1290" s="223"/>
      <c r="K1290" s="223"/>
      <c r="L1290" s="223"/>
      <c r="M1290" s="223"/>
      <c r="N1290" s="222"/>
      <c r="O1290" s="222"/>
      <c r="P1290" s="222"/>
      <c r="Q1290" s="222"/>
      <c r="R1290" s="223"/>
      <c r="S1290" s="223"/>
      <c r="T1290" s="223"/>
      <c r="U1290" s="223"/>
      <c r="V1290" s="223"/>
      <c r="W1290" s="223"/>
      <c r="X1290" s="223"/>
      <c r="Y1290" s="223"/>
      <c r="Z1290" s="212"/>
      <c r="AA1290" s="212"/>
      <c r="AB1290" s="212"/>
      <c r="AC1290" s="212"/>
      <c r="AD1290" s="212"/>
      <c r="AE1290" s="212"/>
      <c r="AF1290" s="212"/>
      <c r="AG1290" s="212" t="s">
        <v>211</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2" x14ac:dyDescent="0.2">
      <c r="A1291" s="219"/>
      <c r="B1291" s="220"/>
      <c r="C1291" s="252"/>
      <c r="D1291" s="244"/>
      <c r="E1291" s="244"/>
      <c r="F1291" s="244"/>
      <c r="G1291" s="244"/>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215</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1" x14ac:dyDescent="0.2">
      <c r="A1292" s="235">
        <v>315</v>
      </c>
      <c r="B1292" s="236" t="s">
        <v>1365</v>
      </c>
      <c r="C1292" s="249" t="s">
        <v>1366</v>
      </c>
      <c r="D1292" s="237" t="s">
        <v>384</v>
      </c>
      <c r="E1292" s="238">
        <v>19.8</v>
      </c>
      <c r="F1292" s="239"/>
      <c r="G1292" s="240">
        <f>ROUND(E1292*F1292,2)</f>
        <v>0</v>
      </c>
      <c r="H1292" s="239"/>
      <c r="I1292" s="240">
        <f>ROUND(E1292*H1292,2)</f>
        <v>0</v>
      </c>
      <c r="J1292" s="239"/>
      <c r="K1292" s="240">
        <f>ROUND(E1292*J1292,2)</f>
        <v>0</v>
      </c>
      <c r="L1292" s="240">
        <v>21</v>
      </c>
      <c r="M1292" s="240">
        <f>G1292*(1+L1292/100)</f>
        <v>0</v>
      </c>
      <c r="N1292" s="238">
        <v>0</v>
      </c>
      <c r="O1292" s="238">
        <f>ROUND(E1292*N1292,2)</f>
        <v>0</v>
      </c>
      <c r="P1292" s="238">
        <v>0</v>
      </c>
      <c r="Q1292" s="238">
        <f>ROUND(E1292*P1292,2)</f>
        <v>0</v>
      </c>
      <c r="R1292" s="240" t="s">
        <v>1364</v>
      </c>
      <c r="S1292" s="240" t="s">
        <v>204</v>
      </c>
      <c r="T1292" s="241" t="s">
        <v>204</v>
      </c>
      <c r="U1292" s="223">
        <v>0.154</v>
      </c>
      <c r="V1292" s="223">
        <f>ROUND(E1292*U1292,2)</f>
        <v>3.05</v>
      </c>
      <c r="W1292" s="223"/>
      <c r="X1292" s="223" t="s">
        <v>205</v>
      </c>
      <c r="Y1292" s="223" t="s">
        <v>206</v>
      </c>
      <c r="Z1292" s="212"/>
      <c r="AA1292" s="212"/>
      <c r="AB1292" s="212"/>
      <c r="AC1292" s="212"/>
      <c r="AD1292" s="212"/>
      <c r="AE1292" s="212"/>
      <c r="AF1292" s="212"/>
      <c r="AG1292" s="212" t="s">
        <v>207</v>
      </c>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2" x14ac:dyDescent="0.2">
      <c r="A1293" s="219"/>
      <c r="B1293" s="220"/>
      <c r="C1293" s="251" t="s">
        <v>1367</v>
      </c>
      <c r="D1293" s="225"/>
      <c r="E1293" s="226">
        <v>19.8</v>
      </c>
      <c r="F1293" s="223"/>
      <c r="G1293" s="223"/>
      <c r="H1293" s="223"/>
      <c r="I1293" s="223"/>
      <c r="J1293" s="223"/>
      <c r="K1293" s="223"/>
      <c r="L1293" s="223"/>
      <c r="M1293" s="223"/>
      <c r="N1293" s="222"/>
      <c r="O1293" s="222"/>
      <c r="P1293" s="222"/>
      <c r="Q1293" s="222"/>
      <c r="R1293" s="223"/>
      <c r="S1293" s="223"/>
      <c r="T1293" s="223"/>
      <c r="U1293" s="223"/>
      <c r="V1293" s="223"/>
      <c r="W1293" s="223"/>
      <c r="X1293" s="223"/>
      <c r="Y1293" s="223"/>
      <c r="Z1293" s="212"/>
      <c r="AA1293" s="212"/>
      <c r="AB1293" s="212"/>
      <c r="AC1293" s="212"/>
      <c r="AD1293" s="212"/>
      <c r="AE1293" s="212"/>
      <c r="AF1293" s="212"/>
      <c r="AG1293" s="212" t="s">
        <v>211</v>
      </c>
      <c r="AH1293" s="212">
        <v>5</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2" x14ac:dyDescent="0.2">
      <c r="A1294" s="219"/>
      <c r="B1294" s="220"/>
      <c r="C1294" s="252"/>
      <c r="D1294" s="244"/>
      <c r="E1294" s="244"/>
      <c r="F1294" s="244"/>
      <c r="G1294" s="244"/>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215</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ht="22.5" outlineLevel="1" x14ac:dyDescent="0.2">
      <c r="A1295" s="235">
        <v>316</v>
      </c>
      <c r="B1295" s="236" t="s">
        <v>1368</v>
      </c>
      <c r="C1295" s="249" t="s">
        <v>1369</v>
      </c>
      <c r="D1295" s="237" t="s">
        <v>267</v>
      </c>
      <c r="E1295" s="238">
        <v>50.04</v>
      </c>
      <c r="F1295" s="239"/>
      <c r="G1295" s="240">
        <f>ROUND(E1295*F1295,2)</f>
        <v>0</v>
      </c>
      <c r="H1295" s="239"/>
      <c r="I1295" s="240">
        <f>ROUND(E1295*H1295,2)</f>
        <v>0</v>
      </c>
      <c r="J1295" s="239"/>
      <c r="K1295" s="240">
        <f>ROUND(E1295*J1295,2)</f>
        <v>0</v>
      </c>
      <c r="L1295" s="240">
        <v>21</v>
      </c>
      <c r="M1295" s="240">
        <f>G1295*(1+L1295/100)</f>
        <v>0</v>
      </c>
      <c r="N1295" s="238">
        <v>2.5200000000000001E-3</v>
      </c>
      <c r="O1295" s="238">
        <f>ROUND(E1295*N1295,2)</f>
        <v>0.13</v>
      </c>
      <c r="P1295" s="238">
        <v>0</v>
      </c>
      <c r="Q1295" s="238">
        <f>ROUND(E1295*P1295,2)</f>
        <v>0</v>
      </c>
      <c r="R1295" s="240" t="s">
        <v>1364</v>
      </c>
      <c r="S1295" s="240" t="s">
        <v>204</v>
      </c>
      <c r="T1295" s="241" t="s">
        <v>204</v>
      </c>
      <c r="U1295" s="223">
        <v>0.97799999999999998</v>
      </c>
      <c r="V1295" s="223">
        <f>ROUND(E1295*U1295,2)</f>
        <v>48.94</v>
      </c>
      <c r="W1295" s="223"/>
      <c r="X1295" s="223" t="s">
        <v>205</v>
      </c>
      <c r="Y1295" s="223" t="s">
        <v>206</v>
      </c>
      <c r="Z1295" s="212"/>
      <c r="AA1295" s="212"/>
      <c r="AB1295" s="212"/>
      <c r="AC1295" s="212"/>
      <c r="AD1295" s="212"/>
      <c r="AE1295" s="212"/>
      <c r="AF1295" s="212"/>
      <c r="AG1295" s="212" t="s">
        <v>207</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2" x14ac:dyDescent="0.2">
      <c r="A1296" s="219"/>
      <c r="B1296" s="220"/>
      <c r="C1296" s="251" t="s">
        <v>1370</v>
      </c>
      <c r="D1296" s="225"/>
      <c r="E1296" s="226">
        <v>50.04</v>
      </c>
      <c r="F1296" s="223"/>
      <c r="G1296" s="223"/>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211</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2" x14ac:dyDescent="0.2">
      <c r="A1297" s="219"/>
      <c r="B1297" s="220"/>
      <c r="C1297" s="252"/>
      <c r="D1297" s="244"/>
      <c r="E1297" s="244"/>
      <c r="F1297" s="244"/>
      <c r="G1297" s="244"/>
      <c r="H1297" s="223"/>
      <c r="I1297" s="223"/>
      <c r="J1297" s="223"/>
      <c r="K1297" s="223"/>
      <c r="L1297" s="223"/>
      <c r="M1297" s="223"/>
      <c r="N1297" s="222"/>
      <c r="O1297" s="222"/>
      <c r="P1297" s="222"/>
      <c r="Q1297" s="222"/>
      <c r="R1297" s="223"/>
      <c r="S1297" s="223"/>
      <c r="T1297" s="223"/>
      <c r="U1297" s="223"/>
      <c r="V1297" s="223"/>
      <c r="W1297" s="223"/>
      <c r="X1297" s="223"/>
      <c r="Y1297" s="223"/>
      <c r="Z1297" s="212"/>
      <c r="AA1297" s="212"/>
      <c r="AB1297" s="212"/>
      <c r="AC1297" s="212"/>
      <c r="AD1297" s="212"/>
      <c r="AE1297" s="212"/>
      <c r="AF1297" s="212"/>
      <c r="AG1297" s="212" t="s">
        <v>215</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ht="22.5" outlineLevel="1" x14ac:dyDescent="0.2">
      <c r="A1298" s="235">
        <v>317</v>
      </c>
      <c r="B1298" s="236" t="s">
        <v>1371</v>
      </c>
      <c r="C1298" s="249" t="s">
        <v>1372</v>
      </c>
      <c r="D1298" s="237" t="s">
        <v>267</v>
      </c>
      <c r="E1298" s="238">
        <v>54.621000000000002</v>
      </c>
      <c r="F1298" s="239"/>
      <c r="G1298" s="240">
        <f>ROUND(E1298*F1298,2)</f>
        <v>0</v>
      </c>
      <c r="H1298" s="239"/>
      <c r="I1298" s="240">
        <f>ROUND(E1298*H1298,2)</f>
        <v>0</v>
      </c>
      <c r="J1298" s="239"/>
      <c r="K1298" s="240">
        <f>ROUND(E1298*J1298,2)</f>
        <v>0</v>
      </c>
      <c r="L1298" s="240">
        <v>21</v>
      </c>
      <c r="M1298" s="240">
        <f>G1298*(1+L1298/100)</f>
        <v>0</v>
      </c>
      <c r="N1298" s="238">
        <v>1.9199999999999998E-2</v>
      </c>
      <c r="O1298" s="238">
        <f>ROUND(E1298*N1298,2)</f>
        <v>1.05</v>
      </c>
      <c r="P1298" s="238">
        <v>0</v>
      </c>
      <c r="Q1298" s="238">
        <f>ROUND(E1298*P1298,2)</f>
        <v>0</v>
      </c>
      <c r="R1298" s="240" t="s">
        <v>284</v>
      </c>
      <c r="S1298" s="240" t="s">
        <v>204</v>
      </c>
      <c r="T1298" s="241" t="s">
        <v>204</v>
      </c>
      <c r="U1298" s="223">
        <v>0</v>
      </c>
      <c r="V1298" s="223">
        <f>ROUND(E1298*U1298,2)</f>
        <v>0</v>
      </c>
      <c r="W1298" s="223"/>
      <c r="X1298" s="223" t="s">
        <v>285</v>
      </c>
      <c r="Y1298" s="223" t="s">
        <v>206</v>
      </c>
      <c r="Z1298" s="212"/>
      <c r="AA1298" s="212"/>
      <c r="AB1298" s="212"/>
      <c r="AC1298" s="212"/>
      <c r="AD1298" s="212"/>
      <c r="AE1298" s="212"/>
      <c r="AF1298" s="212"/>
      <c r="AG1298" s="212" t="s">
        <v>286</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2" x14ac:dyDescent="0.2">
      <c r="A1299" s="219"/>
      <c r="B1299" s="220"/>
      <c r="C1299" s="251" t="s">
        <v>1373</v>
      </c>
      <c r="D1299" s="225"/>
      <c r="E1299" s="226">
        <v>52.542000000000002</v>
      </c>
      <c r="F1299" s="223"/>
      <c r="G1299" s="223"/>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211</v>
      </c>
      <c r="AH1299" s="212">
        <v>5</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51" t="s">
        <v>1374</v>
      </c>
      <c r="D1300" s="225"/>
      <c r="E1300" s="226">
        <v>2.0790000000000002</v>
      </c>
      <c r="F1300" s="223"/>
      <c r="G1300" s="223"/>
      <c r="H1300" s="223"/>
      <c r="I1300" s="223"/>
      <c r="J1300" s="223"/>
      <c r="K1300" s="223"/>
      <c r="L1300" s="223"/>
      <c r="M1300" s="223"/>
      <c r="N1300" s="222"/>
      <c r="O1300" s="222"/>
      <c r="P1300" s="222"/>
      <c r="Q1300" s="222"/>
      <c r="R1300" s="223"/>
      <c r="S1300" s="223"/>
      <c r="T1300" s="223"/>
      <c r="U1300" s="223"/>
      <c r="V1300" s="223"/>
      <c r="W1300" s="223"/>
      <c r="X1300" s="223"/>
      <c r="Y1300" s="223"/>
      <c r="Z1300" s="212"/>
      <c r="AA1300" s="212"/>
      <c r="AB1300" s="212"/>
      <c r="AC1300" s="212"/>
      <c r="AD1300" s="212"/>
      <c r="AE1300" s="212"/>
      <c r="AF1300" s="212"/>
      <c r="AG1300" s="212" t="s">
        <v>211</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2" x14ac:dyDescent="0.2">
      <c r="A1301" s="219"/>
      <c r="B1301" s="220"/>
      <c r="C1301" s="252"/>
      <c r="D1301" s="244"/>
      <c r="E1301" s="244"/>
      <c r="F1301" s="244"/>
      <c r="G1301" s="244"/>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215</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1" x14ac:dyDescent="0.2">
      <c r="A1302" s="219">
        <v>318</v>
      </c>
      <c r="B1302" s="220" t="s">
        <v>1375</v>
      </c>
      <c r="C1302" s="253" t="s">
        <v>1376</v>
      </c>
      <c r="D1302" s="221" t="s">
        <v>0</v>
      </c>
      <c r="E1302" s="243"/>
      <c r="F1302" s="224"/>
      <c r="G1302" s="223">
        <f>ROUND(E1302*F1302,2)</f>
        <v>0</v>
      </c>
      <c r="H1302" s="224"/>
      <c r="I1302" s="223">
        <f>ROUND(E1302*H1302,2)</f>
        <v>0</v>
      </c>
      <c r="J1302" s="224"/>
      <c r="K1302" s="223">
        <f>ROUND(E1302*J1302,2)</f>
        <v>0</v>
      </c>
      <c r="L1302" s="223">
        <v>21</v>
      </c>
      <c r="M1302" s="223">
        <f>G1302*(1+L1302/100)</f>
        <v>0</v>
      </c>
      <c r="N1302" s="222">
        <v>0</v>
      </c>
      <c r="O1302" s="222">
        <f>ROUND(E1302*N1302,2)</f>
        <v>0</v>
      </c>
      <c r="P1302" s="222">
        <v>0</v>
      </c>
      <c r="Q1302" s="222">
        <f>ROUND(E1302*P1302,2)</f>
        <v>0</v>
      </c>
      <c r="R1302" s="223" t="s">
        <v>1364</v>
      </c>
      <c r="S1302" s="223" t="s">
        <v>204</v>
      </c>
      <c r="T1302" s="223" t="s">
        <v>204</v>
      </c>
      <c r="U1302" s="223">
        <v>0</v>
      </c>
      <c r="V1302" s="223">
        <f>ROUND(E1302*U1302,2)</f>
        <v>0</v>
      </c>
      <c r="W1302" s="223"/>
      <c r="X1302" s="223" t="s">
        <v>837</v>
      </c>
      <c r="Y1302" s="223" t="s">
        <v>206</v>
      </c>
      <c r="Z1302" s="212"/>
      <c r="AA1302" s="212"/>
      <c r="AB1302" s="212"/>
      <c r="AC1302" s="212"/>
      <c r="AD1302" s="212"/>
      <c r="AE1302" s="212"/>
      <c r="AF1302" s="212"/>
      <c r="AG1302" s="212" t="s">
        <v>838</v>
      </c>
      <c r="AH1302" s="212"/>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2" x14ac:dyDescent="0.2">
      <c r="A1303" s="219"/>
      <c r="B1303" s="220"/>
      <c r="C1303" s="254" t="s">
        <v>913</v>
      </c>
      <c r="D1303" s="246"/>
      <c r="E1303" s="246"/>
      <c r="F1303" s="246"/>
      <c r="G1303" s="246"/>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209</v>
      </c>
      <c r="AH1303" s="212"/>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2" x14ac:dyDescent="0.2">
      <c r="A1304" s="219"/>
      <c r="B1304" s="220"/>
      <c r="C1304" s="252"/>
      <c r="D1304" s="244"/>
      <c r="E1304" s="244"/>
      <c r="F1304" s="244"/>
      <c r="G1304" s="244"/>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215</v>
      </c>
      <c r="AH1304" s="212"/>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x14ac:dyDescent="0.2">
      <c r="A1305" s="228" t="s">
        <v>198</v>
      </c>
      <c r="B1305" s="229" t="s">
        <v>148</v>
      </c>
      <c r="C1305" s="248" t="s">
        <v>149</v>
      </c>
      <c r="D1305" s="230"/>
      <c r="E1305" s="231"/>
      <c r="F1305" s="232"/>
      <c r="G1305" s="232">
        <f>SUMIF(AG1306:AG1309,"&lt;&gt;NOR",G1306:G1309)</f>
        <v>0</v>
      </c>
      <c r="H1305" s="232"/>
      <c r="I1305" s="232">
        <f>SUM(I1306:I1309)</f>
        <v>0</v>
      </c>
      <c r="J1305" s="232"/>
      <c r="K1305" s="232">
        <f>SUM(K1306:K1309)</f>
        <v>0</v>
      </c>
      <c r="L1305" s="232"/>
      <c r="M1305" s="232">
        <f>SUM(M1306:M1309)</f>
        <v>0</v>
      </c>
      <c r="N1305" s="231"/>
      <c r="O1305" s="231">
        <f>SUM(O1306:O1309)</f>
        <v>0.39</v>
      </c>
      <c r="P1305" s="231"/>
      <c r="Q1305" s="231">
        <f>SUM(Q1306:Q1309)</f>
        <v>0</v>
      </c>
      <c r="R1305" s="232"/>
      <c r="S1305" s="232"/>
      <c r="T1305" s="233"/>
      <c r="U1305" s="227"/>
      <c r="V1305" s="227">
        <f>SUM(V1306:V1309)</f>
        <v>0</v>
      </c>
      <c r="W1305" s="227"/>
      <c r="X1305" s="227"/>
      <c r="Y1305" s="227"/>
      <c r="AG1305" t="s">
        <v>199</v>
      </c>
    </row>
    <row r="1306" spans="1:60" ht="22.5" outlineLevel="1" x14ac:dyDescent="0.2">
      <c r="A1306" s="235">
        <v>319</v>
      </c>
      <c r="B1306" s="236" t="s">
        <v>1377</v>
      </c>
      <c r="C1306" s="249" t="s">
        <v>1378</v>
      </c>
      <c r="D1306" s="237" t="s">
        <v>267</v>
      </c>
      <c r="E1306" s="238">
        <v>115.21</v>
      </c>
      <c r="F1306" s="239"/>
      <c r="G1306" s="240">
        <f>ROUND(E1306*F1306,2)</f>
        <v>0</v>
      </c>
      <c r="H1306" s="239"/>
      <c r="I1306" s="240">
        <f>ROUND(E1306*H1306,2)</f>
        <v>0</v>
      </c>
      <c r="J1306" s="239"/>
      <c r="K1306" s="240">
        <f>ROUND(E1306*J1306,2)</f>
        <v>0</v>
      </c>
      <c r="L1306" s="240">
        <v>21</v>
      </c>
      <c r="M1306" s="240">
        <f>G1306*(1+L1306/100)</f>
        <v>0</v>
      </c>
      <c r="N1306" s="238">
        <v>3.3899999999999998E-3</v>
      </c>
      <c r="O1306" s="238">
        <f>ROUND(E1306*N1306,2)</f>
        <v>0.39</v>
      </c>
      <c r="P1306" s="238">
        <v>0</v>
      </c>
      <c r="Q1306" s="238">
        <f>ROUND(E1306*P1306,2)</f>
        <v>0</v>
      </c>
      <c r="R1306" s="240" t="s">
        <v>1379</v>
      </c>
      <c r="S1306" s="240" t="s">
        <v>204</v>
      </c>
      <c r="T1306" s="241" t="s">
        <v>426</v>
      </c>
      <c r="U1306" s="223">
        <v>0</v>
      </c>
      <c r="V1306" s="223">
        <f>ROUND(E1306*U1306,2)</f>
        <v>0</v>
      </c>
      <c r="W1306" s="223"/>
      <c r="X1306" s="223" t="s">
        <v>427</v>
      </c>
      <c r="Y1306" s="223" t="s">
        <v>206</v>
      </c>
      <c r="Z1306" s="212"/>
      <c r="AA1306" s="212"/>
      <c r="AB1306" s="212"/>
      <c r="AC1306" s="212"/>
      <c r="AD1306" s="212"/>
      <c r="AE1306" s="212"/>
      <c r="AF1306" s="212"/>
      <c r="AG1306" s="212" t="s">
        <v>428</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ht="22.5" outlineLevel="2" x14ac:dyDescent="0.2">
      <c r="A1307" s="219"/>
      <c r="B1307" s="220"/>
      <c r="C1307" s="250" t="s">
        <v>1380</v>
      </c>
      <c r="D1307" s="242"/>
      <c r="E1307" s="242"/>
      <c r="F1307" s="242"/>
      <c r="G1307" s="242"/>
      <c r="H1307" s="223"/>
      <c r="I1307" s="223"/>
      <c r="J1307" s="223"/>
      <c r="K1307" s="223"/>
      <c r="L1307" s="223"/>
      <c r="M1307" s="223"/>
      <c r="N1307" s="222"/>
      <c r="O1307" s="222"/>
      <c r="P1307" s="222"/>
      <c r="Q1307" s="222"/>
      <c r="R1307" s="223"/>
      <c r="S1307" s="223"/>
      <c r="T1307" s="223"/>
      <c r="U1307" s="223"/>
      <c r="V1307" s="223"/>
      <c r="W1307" s="223"/>
      <c r="X1307" s="223"/>
      <c r="Y1307" s="223"/>
      <c r="Z1307" s="212"/>
      <c r="AA1307" s="212"/>
      <c r="AB1307" s="212"/>
      <c r="AC1307" s="212"/>
      <c r="AD1307" s="212"/>
      <c r="AE1307" s="212"/>
      <c r="AF1307" s="212"/>
      <c r="AG1307" s="212" t="s">
        <v>209</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45" t="str">
        <f>C1307</f>
        <v>lepení a dodávka podlahoviny z PVC, bez podkladu. Svaření podlahoviny. Dodávka a lepení podlahových soklíků z měkčeného PVC. Pastování a vyleštění podlah.</v>
      </c>
      <c r="BB1307" s="212"/>
      <c r="BC1307" s="212"/>
      <c r="BD1307" s="212"/>
      <c r="BE1307" s="212"/>
      <c r="BF1307" s="212"/>
      <c r="BG1307" s="212"/>
      <c r="BH1307" s="212"/>
    </row>
    <row r="1308" spans="1:60" outlineLevel="2" x14ac:dyDescent="0.2">
      <c r="A1308" s="219"/>
      <c r="B1308" s="220"/>
      <c r="C1308" s="251" t="s">
        <v>1381</v>
      </c>
      <c r="D1308" s="225"/>
      <c r="E1308" s="226">
        <v>115.21</v>
      </c>
      <c r="F1308" s="223"/>
      <c r="G1308" s="223"/>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211</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2" x14ac:dyDescent="0.2">
      <c r="A1309" s="219"/>
      <c r="B1309" s="220"/>
      <c r="C1309" s="252"/>
      <c r="D1309" s="244"/>
      <c r="E1309" s="244"/>
      <c r="F1309" s="244"/>
      <c r="G1309" s="244"/>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215</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x14ac:dyDescent="0.2">
      <c r="A1310" s="228" t="s">
        <v>198</v>
      </c>
      <c r="B1310" s="229" t="s">
        <v>150</v>
      </c>
      <c r="C1310" s="248" t="s">
        <v>151</v>
      </c>
      <c r="D1310" s="230"/>
      <c r="E1310" s="231"/>
      <c r="F1310" s="232"/>
      <c r="G1310" s="232">
        <f>SUMIF(AG1311:AG1344,"&lt;&gt;NOR",G1311:G1344)</f>
        <v>0</v>
      </c>
      <c r="H1310" s="232"/>
      <c r="I1310" s="232">
        <f>SUM(I1311:I1344)</f>
        <v>0</v>
      </c>
      <c r="J1310" s="232"/>
      <c r="K1310" s="232">
        <f>SUM(K1311:K1344)</f>
        <v>0</v>
      </c>
      <c r="L1310" s="232"/>
      <c r="M1310" s="232">
        <f>SUM(M1311:M1344)</f>
        <v>0</v>
      </c>
      <c r="N1310" s="231"/>
      <c r="O1310" s="231">
        <f>SUM(O1311:O1344)</f>
        <v>2</v>
      </c>
      <c r="P1310" s="231"/>
      <c r="Q1310" s="231">
        <f>SUM(Q1311:Q1344)</f>
        <v>0</v>
      </c>
      <c r="R1310" s="232"/>
      <c r="S1310" s="232"/>
      <c r="T1310" s="233"/>
      <c r="U1310" s="227"/>
      <c r="V1310" s="227">
        <f>SUM(V1311:V1344)</f>
        <v>124.13</v>
      </c>
      <c r="W1310" s="227"/>
      <c r="X1310" s="227"/>
      <c r="Y1310" s="227"/>
      <c r="AG1310" t="s">
        <v>199</v>
      </c>
    </row>
    <row r="1311" spans="1:60" ht="22.5" outlineLevel="1" x14ac:dyDescent="0.2">
      <c r="A1311" s="235">
        <v>320</v>
      </c>
      <c r="B1311" s="236" t="s">
        <v>1382</v>
      </c>
      <c r="C1311" s="249" t="s">
        <v>1383</v>
      </c>
      <c r="D1311" s="237" t="s">
        <v>332</v>
      </c>
      <c r="E1311" s="238">
        <v>20</v>
      </c>
      <c r="F1311" s="239"/>
      <c r="G1311" s="240">
        <f>ROUND(E1311*F1311,2)</f>
        <v>0</v>
      </c>
      <c r="H1311" s="239"/>
      <c r="I1311" s="240">
        <f>ROUND(E1311*H1311,2)</f>
        <v>0</v>
      </c>
      <c r="J1311" s="239"/>
      <c r="K1311" s="240">
        <f>ROUND(E1311*J1311,2)</f>
        <v>0</v>
      </c>
      <c r="L1311" s="240">
        <v>21</v>
      </c>
      <c r="M1311" s="240">
        <f>G1311*(1+L1311/100)</f>
        <v>0</v>
      </c>
      <c r="N1311" s="238">
        <v>0</v>
      </c>
      <c r="O1311" s="238">
        <f>ROUND(E1311*N1311,2)</f>
        <v>0</v>
      </c>
      <c r="P1311" s="238">
        <v>0</v>
      </c>
      <c r="Q1311" s="238">
        <f>ROUND(E1311*P1311,2)</f>
        <v>0</v>
      </c>
      <c r="R1311" s="240" t="s">
        <v>1364</v>
      </c>
      <c r="S1311" s="240" t="s">
        <v>204</v>
      </c>
      <c r="T1311" s="241" t="s">
        <v>204</v>
      </c>
      <c r="U1311" s="223">
        <v>0.1</v>
      </c>
      <c r="V1311" s="223">
        <f>ROUND(E1311*U1311,2)</f>
        <v>2</v>
      </c>
      <c r="W1311" s="223"/>
      <c r="X1311" s="223" t="s">
        <v>205</v>
      </c>
      <c r="Y1311" s="223" t="s">
        <v>206</v>
      </c>
      <c r="Z1311" s="212"/>
      <c r="AA1311" s="212"/>
      <c r="AB1311" s="212"/>
      <c r="AC1311" s="212"/>
      <c r="AD1311" s="212"/>
      <c r="AE1311" s="212"/>
      <c r="AF1311" s="212"/>
      <c r="AG1311" s="212" t="s">
        <v>207</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51" t="s">
        <v>1384</v>
      </c>
      <c r="D1312" s="225"/>
      <c r="E1312" s="226">
        <v>20</v>
      </c>
      <c r="F1312" s="223"/>
      <c r="G1312" s="223"/>
      <c r="H1312" s="223"/>
      <c r="I1312" s="223"/>
      <c r="J1312" s="223"/>
      <c r="K1312" s="223"/>
      <c r="L1312" s="223"/>
      <c r="M1312" s="223"/>
      <c r="N1312" s="222"/>
      <c r="O1312" s="222"/>
      <c r="P1312" s="222"/>
      <c r="Q1312" s="222"/>
      <c r="R1312" s="223"/>
      <c r="S1312" s="223"/>
      <c r="T1312" s="223"/>
      <c r="U1312" s="223"/>
      <c r="V1312" s="223"/>
      <c r="W1312" s="223"/>
      <c r="X1312" s="223"/>
      <c r="Y1312" s="223"/>
      <c r="Z1312" s="212"/>
      <c r="AA1312" s="212"/>
      <c r="AB1312" s="212"/>
      <c r="AC1312" s="212"/>
      <c r="AD1312" s="212"/>
      <c r="AE1312" s="212"/>
      <c r="AF1312" s="212"/>
      <c r="AG1312" s="212" t="s">
        <v>211</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2" x14ac:dyDescent="0.2">
      <c r="A1313" s="219"/>
      <c r="B1313" s="220"/>
      <c r="C1313" s="252"/>
      <c r="D1313" s="244"/>
      <c r="E1313" s="244"/>
      <c r="F1313" s="244"/>
      <c r="G1313" s="244"/>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215</v>
      </c>
      <c r="AH1313" s="212"/>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ht="22.5" outlineLevel="1" x14ac:dyDescent="0.2">
      <c r="A1314" s="235">
        <v>321</v>
      </c>
      <c r="B1314" s="236" t="s">
        <v>1385</v>
      </c>
      <c r="C1314" s="249" t="s">
        <v>1386</v>
      </c>
      <c r="D1314" s="237" t="s">
        <v>332</v>
      </c>
      <c r="E1314" s="238">
        <v>10</v>
      </c>
      <c r="F1314" s="239"/>
      <c r="G1314" s="240">
        <f>ROUND(E1314*F1314,2)</f>
        <v>0</v>
      </c>
      <c r="H1314" s="239"/>
      <c r="I1314" s="240">
        <f>ROUND(E1314*H1314,2)</f>
        <v>0</v>
      </c>
      <c r="J1314" s="239"/>
      <c r="K1314" s="240">
        <f>ROUND(E1314*J1314,2)</f>
        <v>0</v>
      </c>
      <c r="L1314" s="240">
        <v>21</v>
      </c>
      <c r="M1314" s="240">
        <f>G1314*(1+L1314/100)</f>
        <v>0</v>
      </c>
      <c r="N1314" s="238">
        <v>0</v>
      </c>
      <c r="O1314" s="238">
        <f>ROUND(E1314*N1314,2)</f>
        <v>0</v>
      </c>
      <c r="P1314" s="238">
        <v>0</v>
      </c>
      <c r="Q1314" s="238">
        <f>ROUND(E1314*P1314,2)</f>
        <v>0</v>
      </c>
      <c r="R1314" s="240" t="s">
        <v>1364</v>
      </c>
      <c r="S1314" s="240" t="s">
        <v>204</v>
      </c>
      <c r="T1314" s="241" t="s">
        <v>204</v>
      </c>
      <c r="U1314" s="223">
        <v>0.11</v>
      </c>
      <c r="V1314" s="223">
        <f>ROUND(E1314*U1314,2)</f>
        <v>1.1000000000000001</v>
      </c>
      <c r="W1314" s="223"/>
      <c r="X1314" s="223" t="s">
        <v>205</v>
      </c>
      <c r="Y1314" s="223" t="s">
        <v>206</v>
      </c>
      <c r="Z1314" s="212"/>
      <c r="AA1314" s="212"/>
      <c r="AB1314" s="212"/>
      <c r="AC1314" s="212"/>
      <c r="AD1314" s="212"/>
      <c r="AE1314" s="212"/>
      <c r="AF1314" s="212"/>
      <c r="AG1314" s="212" t="s">
        <v>207</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2" x14ac:dyDescent="0.2">
      <c r="A1315" s="219"/>
      <c r="B1315" s="220"/>
      <c r="C1315" s="251" t="s">
        <v>1019</v>
      </c>
      <c r="D1315" s="225"/>
      <c r="E1315" s="226">
        <v>10</v>
      </c>
      <c r="F1315" s="223"/>
      <c r="G1315" s="223"/>
      <c r="H1315" s="223"/>
      <c r="I1315" s="223"/>
      <c r="J1315" s="223"/>
      <c r="K1315" s="223"/>
      <c r="L1315" s="223"/>
      <c r="M1315" s="223"/>
      <c r="N1315" s="222"/>
      <c r="O1315" s="222"/>
      <c r="P1315" s="222"/>
      <c r="Q1315" s="222"/>
      <c r="R1315" s="223"/>
      <c r="S1315" s="223"/>
      <c r="T1315" s="223"/>
      <c r="U1315" s="223"/>
      <c r="V1315" s="223"/>
      <c r="W1315" s="223"/>
      <c r="X1315" s="223"/>
      <c r="Y1315" s="223"/>
      <c r="Z1315" s="212"/>
      <c r="AA1315" s="212"/>
      <c r="AB1315" s="212"/>
      <c r="AC1315" s="212"/>
      <c r="AD1315" s="212"/>
      <c r="AE1315" s="212"/>
      <c r="AF1315" s="212"/>
      <c r="AG1315" s="212" t="s">
        <v>211</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52"/>
      <c r="D1316" s="244"/>
      <c r="E1316" s="244"/>
      <c r="F1316" s="244"/>
      <c r="G1316" s="244"/>
      <c r="H1316" s="223"/>
      <c r="I1316" s="223"/>
      <c r="J1316" s="223"/>
      <c r="K1316" s="223"/>
      <c r="L1316" s="223"/>
      <c r="M1316" s="223"/>
      <c r="N1316" s="222"/>
      <c r="O1316" s="222"/>
      <c r="P1316" s="222"/>
      <c r="Q1316" s="222"/>
      <c r="R1316" s="223"/>
      <c r="S1316" s="223"/>
      <c r="T1316" s="223"/>
      <c r="U1316" s="223"/>
      <c r="V1316" s="223"/>
      <c r="W1316" s="223"/>
      <c r="X1316" s="223"/>
      <c r="Y1316" s="223"/>
      <c r="Z1316" s="212"/>
      <c r="AA1316" s="212"/>
      <c r="AB1316" s="212"/>
      <c r="AC1316" s="212"/>
      <c r="AD1316" s="212"/>
      <c r="AE1316" s="212"/>
      <c r="AF1316" s="212"/>
      <c r="AG1316" s="212" t="s">
        <v>215</v>
      </c>
      <c r="AH1316" s="212"/>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ht="33.75" outlineLevel="1" x14ac:dyDescent="0.2">
      <c r="A1317" s="235">
        <v>322</v>
      </c>
      <c r="B1317" s="236" t="s">
        <v>1387</v>
      </c>
      <c r="C1317" s="249" t="s">
        <v>1388</v>
      </c>
      <c r="D1317" s="237" t="s">
        <v>267</v>
      </c>
      <c r="E1317" s="238">
        <v>10</v>
      </c>
      <c r="F1317" s="239"/>
      <c r="G1317" s="240">
        <f>ROUND(E1317*F1317,2)</f>
        <v>0</v>
      </c>
      <c r="H1317" s="239"/>
      <c r="I1317" s="240">
        <f>ROUND(E1317*H1317,2)</f>
        <v>0</v>
      </c>
      <c r="J1317" s="239"/>
      <c r="K1317" s="240">
        <f>ROUND(E1317*J1317,2)</f>
        <v>0</v>
      </c>
      <c r="L1317" s="240">
        <v>21</v>
      </c>
      <c r="M1317" s="240">
        <f>G1317*(1+L1317/100)</f>
        <v>0</v>
      </c>
      <c r="N1317" s="238">
        <v>1.1E-4</v>
      </c>
      <c r="O1317" s="238">
        <f>ROUND(E1317*N1317,2)</f>
        <v>0</v>
      </c>
      <c r="P1317" s="238">
        <v>0</v>
      </c>
      <c r="Q1317" s="238">
        <f>ROUND(E1317*P1317,2)</f>
        <v>0</v>
      </c>
      <c r="R1317" s="240" t="s">
        <v>1364</v>
      </c>
      <c r="S1317" s="240" t="s">
        <v>204</v>
      </c>
      <c r="T1317" s="241" t="s">
        <v>204</v>
      </c>
      <c r="U1317" s="223">
        <v>0</v>
      </c>
      <c r="V1317" s="223">
        <f>ROUND(E1317*U1317,2)</f>
        <v>0</v>
      </c>
      <c r="W1317" s="223"/>
      <c r="X1317" s="223" t="s">
        <v>205</v>
      </c>
      <c r="Y1317" s="223" t="s">
        <v>206</v>
      </c>
      <c r="Z1317" s="212"/>
      <c r="AA1317" s="212"/>
      <c r="AB1317" s="212"/>
      <c r="AC1317" s="212"/>
      <c r="AD1317" s="212"/>
      <c r="AE1317" s="212"/>
      <c r="AF1317" s="212"/>
      <c r="AG1317" s="212" t="s">
        <v>207</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2" x14ac:dyDescent="0.2">
      <c r="A1318" s="219"/>
      <c r="B1318" s="220"/>
      <c r="C1318" s="251" t="s">
        <v>1389</v>
      </c>
      <c r="D1318" s="225"/>
      <c r="E1318" s="226">
        <v>10</v>
      </c>
      <c r="F1318" s="223"/>
      <c r="G1318" s="223"/>
      <c r="H1318" s="223"/>
      <c r="I1318" s="223"/>
      <c r="J1318" s="223"/>
      <c r="K1318" s="223"/>
      <c r="L1318" s="223"/>
      <c r="M1318" s="223"/>
      <c r="N1318" s="222"/>
      <c r="O1318" s="222"/>
      <c r="P1318" s="222"/>
      <c r="Q1318" s="222"/>
      <c r="R1318" s="223"/>
      <c r="S1318" s="223"/>
      <c r="T1318" s="223"/>
      <c r="U1318" s="223"/>
      <c r="V1318" s="223"/>
      <c r="W1318" s="223"/>
      <c r="X1318" s="223"/>
      <c r="Y1318" s="223"/>
      <c r="Z1318" s="212"/>
      <c r="AA1318" s="212"/>
      <c r="AB1318" s="212"/>
      <c r="AC1318" s="212"/>
      <c r="AD1318" s="212"/>
      <c r="AE1318" s="212"/>
      <c r="AF1318" s="212"/>
      <c r="AG1318" s="212" t="s">
        <v>211</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52"/>
      <c r="D1319" s="244"/>
      <c r="E1319" s="244"/>
      <c r="F1319" s="244"/>
      <c r="G1319" s="244"/>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215</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ht="22.5" outlineLevel="1" x14ac:dyDescent="0.2">
      <c r="A1320" s="235">
        <v>323</v>
      </c>
      <c r="B1320" s="236" t="s">
        <v>1390</v>
      </c>
      <c r="C1320" s="249" t="s">
        <v>1391</v>
      </c>
      <c r="D1320" s="237" t="s">
        <v>267</v>
      </c>
      <c r="E1320" s="238">
        <v>111.16500000000001</v>
      </c>
      <c r="F1320" s="239"/>
      <c r="G1320" s="240">
        <f>ROUND(E1320*F1320,2)</f>
        <v>0</v>
      </c>
      <c r="H1320" s="239"/>
      <c r="I1320" s="240">
        <f>ROUND(E1320*H1320,2)</f>
        <v>0</v>
      </c>
      <c r="J1320" s="239"/>
      <c r="K1320" s="240">
        <f>ROUND(E1320*J1320,2)</f>
        <v>0</v>
      </c>
      <c r="L1320" s="240">
        <v>21</v>
      </c>
      <c r="M1320" s="240">
        <f>G1320*(1+L1320/100)</f>
        <v>0</v>
      </c>
      <c r="N1320" s="238">
        <v>4.9100000000000003E-3</v>
      </c>
      <c r="O1320" s="238">
        <f>ROUND(E1320*N1320,2)</f>
        <v>0.55000000000000004</v>
      </c>
      <c r="P1320" s="238">
        <v>0</v>
      </c>
      <c r="Q1320" s="238">
        <f>ROUND(E1320*P1320,2)</f>
        <v>0</v>
      </c>
      <c r="R1320" s="240" t="s">
        <v>1364</v>
      </c>
      <c r="S1320" s="240" t="s">
        <v>204</v>
      </c>
      <c r="T1320" s="241" t="s">
        <v>204</v>
      </c>
      <c r="U1320" s="223">
        <v>1.0165</v>
      </c>
      <c r="V1320" s="223">
        <f>ROUND(E1320*U1320,2)</f>
        <v>113</v>
      </c>
      <c r="W1320" s="223"/>
      <c r="X1320" s="223" t="s">
        <v>205</v>
      </c>
      <c r="Y1320" s="223" t="s">
        <v>206</v>
      </c>
      <c r="Z1320" s="212"/>
      <c r="AA1320" s="212"/>
      <c r="AB1320" s="212"/>
      <c r="AC1320" s="212"/>
      <c r="AD1320" s="212"/>
      <c r="AE1320" s="212"/>
      <c r="AF1320" s="212"/>
      <c r="AG1320" s="212" t="s">
        <v>207</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2" x14ac:dyDescent="0.2">
      <c r="A1321" s="219"/>
      <c r="B1321" s="220"/>
      <c r="C1321" s="251" t="s">
        <v>871</v>
      </c>
      <c r="D1321" s="225"/>
      <c r="E1321" s="226"/>
      <c r="F1321" s="223"/>
      <c r="G1321" s="223"/>
      <c r="H1321" s="223"/>
      <c r="I1321" s="223"/>
      <c r="J1321" s="223"/>
      <c r="K1321" s="223"/>
      <c r="L1321" s="223"/>
      <c r="M1321" s="223"/>
      <c r="N1321" s="222"/>
      <c r="O1321" s="222"/>
      <c r="P1321" s="222"/>
      <c r="Q1321" s="222"/>
      <c r="R1321" s="223"/>
      <c r="S1321" s="223"/>
      <c r="T1321" s="223"/>
      <c r="U1321" s="223"/>
      <c r="V1321" s="223"/>
      <c r="W1321" s="223"/>
      <c r="X1321" s="223"/>
      <c r="Y1321" s="223"/>
      <c r="Z1321" s="212"/>
      <c r="AA1321" s="212"/>
      <c r="AB1321" s="212"/>
      <c r="AC1321" s="212"/>
      <c r="AD1321" s="212"/>
      <c r="AE1321" s="212"/>
      <c r="AF1321" s="212"/>
      <c r="AG1321" s="212" t="s">
        <v>211</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
      <c r="A1322" s="219"/>
      <c r="B1322" s="220"/>
      <c r="C1322" s="251" t="s">
        <v>1392</v>
      </c>
      <c r="D1322" s="225"/>
      <c r="E1322" s="226">
        <v>9.0399999999999991</v>
      </c>
      <c r="F1322" s="223"/>
      <c r="G1322" s="223"/>
      <c r="H1322" s="223"/>
      <c r="I1322" s="223"/>
      <c r="J1322" s="223"/>
      <c r="K1322" s="223"/>
      <c r="L1322" s="223"/>
      <c r="M1322" s="223"/>
      <c r="N1322" s="222"/>
      <c r="O1322" s="222"/>
      <c r="P1322" s="222"/>
      <c r="Q1322" s="222"/>
      <c r="R1322" s="223"/>
      <c r="S1322" s="223"/>
      <c r="T1322" s="223"/>
      <c r="U1322" s="223"/>
      <c r="V1322" s="223"/>
      <c r="W1322" s="223"/>
      <c r="X1322" s="223"/>
      <c r="Y1322" s="223"/>
      <c r="Z1322" s="212"/>
      <c r="AA1322" s="212"/>
      <c r="AB1322" s="212"/>
      <c r="AC1322" s="212"/>
      <c r="AD1322" s="212"/>
      <c r="AE1322" s="212"/>
      <c r="AF1322" s="212"/>
      <c r="AG1322" s="212" t="s">
        <v>211</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51" t="s">
        <v>1393</v>
      </c>
      <c r="D1323" s="225"/>
      <c r="E1323" s="226">
        <v>9.5749999999999993</v>
      </c>
      <c r="F1323" s="223"/>
      <c r="G1323" s="223"/>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211</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51" t="s">
        <v>1394</v>
      </c>
      <c r="D1324" s="225"/>
      <c r="E1324" s="226">
        <v>2.34</v>
      </c>
      <c r="F1324" s="223"/>
      <c r="G1324" s="223"/>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211</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19"/>
      <c r="B1325" s="220"/>
      <c r="C1325" s="251" t="s">
        <v>1395</v>
      </c>
      <c r="D1325" s="225"/>
      <c r="E1325" s="226">
        <v>38.799999999999997</v>
      </c>
      <c r="F1325" s="223"/>
      <c r="G1325" s="223"/>
      <c r="H1325" s="223"/>
      <c r="I1325" s="223"/>
      <c r="J1325" s="223"/>
      <c r="K1325" s="223"/>
      <c r="L1325" s="223"/>
      <c r="M1325" s="223"/>
      <c r="N1325" s="222"/>
      <c r="O1325" s="222"/>
      <c r="P1325" s="222"/>
      <c r="Q1325" s="222"/>
      <c r="R1325" s="223"/>
      <c r="S1325" s="223"/>
      <c r="T1325" s="223"/>
      <c r="U1325" s="223"/>
      <c r="V1325" s="223"/>
      <c r="W1325" s="223"/>
      <c r="X1325" s="223"/>
      <c r="Y1325" s="223"/>
      <c r="Z1325" s="212"/>
      <c r="AA1325" s="212"/>
      <c r="AB1325" s="212"/>
      <c r="AC1325" s="212"/>
      <c r="AD1325" s="212"/>
      <c r="AE1325" s="212"/>
      <c r="AF1325" s="212"/>
      <c r="AG1325" s="212" t="s">
        <v>211</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51" t="s">
        <v>1396</v>
      </c>
      <c r="D1326" s="225"/>
      <c r="E1326" s="226"/>
      <c r="F1326" s="223"/>
      <c r="G1326" s="223"/>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211</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51" t="s">
        <v>1397</v>
      </c>
      <c r="D1327" s="225"/>
      <c r="E1327" s="226">
        <v>19.95</v>
      </c>
      <c r="F1327" s="223"/>
      <c r="G1327" s="223"/>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211</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1" t="s">
        <v>1398</v>
      </c>
      <c r="D1328" s="225"/>
      <c r="E1328" s="226">
        <v>31.46</v>
      </c>
      <c r="F1328" s="223"/>
      <c r="G1328" s="223"/>
      <c r="H1328" s="223"/>
      <c r="I1328" s="223"/>
      <c r="J1328" s="223"/>
      <c r="K1328" s="223"/>
      <c r="L1328" s="223"/>
      <c r="M1328" s="223"/>
      <c r="N1328" s="222"/>
      <c r="O1328" s="222"/>
      <c r="P1328" s="222"/>
      <c r="Q1328" s="222"/>
      <c r="R1328" s="223"/>
      <c r="S1328" s="223"/>
      <c r="T1328" s="223"/>
      <c r="U1328" s="223"/>
      <c r="V1328" s="223"/>
      <c r="W1328" s="223"/>
      <c r="X1328" s="223"/>
      <c r="Y1328" s="223"/>
      <c r="Z1328" s="212"/>
      <c r="AA1328" s="212"/>
      <c r="AB1328" s="212"/>
      <c r="AC1328" s="212"/>
      <c r="AD1328" s="212"/>
      <c r="AE1328" s="212"/>
      <c r="AF1328" s="212"/>
      <c r="AG1328" s="212" t="s">
        <v>211</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2" x14ac:dyDescent="0.2">
      <c r="A1329" s="219"/>
      <c r="B1329" s="220"/>
      <c r="C1329" s="252"/>
      <c r="D1329" s="244"/>
      <c r="E1329" s="244"/>
      <c r="F1329" s="244"/>
      <c r="G1329" s="244"/>
      <c r="H1329" s="223"/>
      <c r="I1329" s="223"/>
      <c r="J1329" s="223"/>
      <c r="K1329" s="223"/>
      <c r="L1329" s="223"/>
      <c r="M1329" s="223"/>
      <c r="N1329" s="222"/>
      <c r="O1329" s="222"/>
      <c r="P1329" s="222"/>
      <c r="Q1329" s="222"/>
      <c r="R1329" s="223"/>
      <c r="S1329" s="223"/>
      <c r="T1329" s="223"/>
      <c r="U1329" s="223"/>
      <c r="V1329" s="223"/>
      <c r="W1329" s="223"/>
      <c r="X1329" s="223"/>
      <c r="Y1329" s="223"/>
      <c r="Z1329" s="212"/>
      <c r="AA1329" s="212"/>
      <c r="AB1329" s="212"/>
      <c r="AC1329" s="212"/>
      <c r="AD1329" s="212"/>
      <c r="AE1329" s="212"/>
      <c r="AF1329" s="212"/>
      <c r="AG1329" s="212" t="s">
        <v>215</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ht="22.5" outlineLevel="1" x14ac:dyDescent="0.2">
      <c r="A1330" s="235">
        <v>324</v>
      </c>
      <c r="B1330" s="236" t="s">
        <v>1399</v>
      </c>
      <c r="C1330" s="249" t="s">
        <v>1400</v>
      </c>
      <c r="D1330" s="237" t="s">
        <v>384</v>
      </c>
      <c r="E1330" s="238">
        <v>66.935000000000002</v>
      </c>
      <c r="F1330" s="239"/>
      <c r="G1330" s="240">
        <f>ROUND(E1330*F1330,2)</f>
        <v>0</v>
      </c>
      <c r="H1330" s="239"/>
      <c r="I1330" s="240">
        <f>ROUND(E1330*H1330,2)</f>
        <v>0</v>
      </c>
      <c r="J1330" s="239"/>
      <c r="K1330" s="240">
        <f>ROUND(E1330*J1330,2)</f>
        <v>0</v>
      </c>
      <c r="L1330" s="240">
        <v>21</v>
      </c>
      <c r="M1330" s="240">
        <f>G1330*(1+L1330/100)</f>
        <v>0</v>
      </c>
      <c r="N1330" s="238">
        <v>4.2000000000000002E-4</v>
      </c>
      <c r="O1330" s="238">
        <f>ROUND(E1330*N1330,2)</f>
        <v>0.03</v>
      </c>
      <c r="P1330" s="238">
        <v>0</v>
      </c>
      <c r="Q1330" s="238">
        <f>ROUND(E1330*P1330,2)</f>
        <v>0</v>
      </c>
      <c r="R1330" s="240" t="s">
        <v>1364</v>
      </c>
      <c r="S1330" s="240" t="s">
        <v>204</v>
      </c>
      <c r="T1330" s="241" t="s">
        <v>204</v>
      </c>
      <c r="U1330" s="223">
        <v>0.12</v>
      </c>
      <c r="V1330" s="223">
        <f>ROUND(E1330*U1330,2)</f>
        <v>8.0299999999999994</v>
      </c>
      <c r="W1330" s="223"/>
      <c r="X1330" s="223" t="s">
        <v>205</v>
      </c>
      <c r="Y1330" s="223" t="s">
        <v>206</v>
      </c>
      <c r="Z1330" s="212"/>
      <c r="AA1330" s="212"/>
      <c r="AB1330" s="212"/>
      <c r="AC1330" s="212"/>
      <c r="AD1330" s="212"/>
      <c r="AE1330" s="212"/>
      <c r="AF1330" s="212"/>
      <c r="AG1330" s="212" t="s">
        <v>207</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51" t="s">
        <v>871</v>
      </c>
      <c r="D1331" s="225"/>
      <c r="E1331" s="226"/>
      <c r="F1331" s="223"/>
      <c r="G1331" s="223"/>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211</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51" t="s">
        <v>1401</v>
      </c>
      <c r="D1332" s="225"/>
      <c r="E1332" s="226">
        <v>5.4</v>
      </c>
      <c r="F1332" s="223"/>
      <c r="G1332" s="223"/>
      <c r="H1332" s="223"/>
      <c r="I1332" s="223"/>
      <c r="J1332" s="223"/>
      <c r="K1332" s="223"/>
      <c r="L1332" s="223"/>
      <c r="M1332" s="223"/>
      <c r="N1332" s="222"/>
      <c r="O1332" s="222"/>
      <c r="P1332" s="222"/>
      <c r="Q1332" s="222"/>
      <c r="R1332" s="223"/>
      <c r="S1332" s="223"/>
      <c r="T1332" s="223"/>
      <c r="U1332" s="223"/>
      <c r="V1332" s="223"/>
      <c r="W1332" s="223"/>
      <c r="X1332" s="223"/>
      <c r="Y1332" s="223"/>
      <c r="Z1332" s="212"/>
      <c r="AA1332" s="212"/>
      <c r="AB1332" s="212"/>
      <c r="AC1332" s="212"/>
      <c r="AD1332" s="212"/>
      <c r="AE1332" s="212"/>
      <c r="AF1332" s="212"/>
      <c r="AG1332" s="212" t="s">
        <v>211</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51" t="s">
        <v>1402</v>
      </c>
      <c r="D1333" s="225"/>
      <c r="E1333" s="226">
        <v>5.7350000000000003</v>
      </c>
      <c r="F1333" s="223"/>
      <c r="G1333" s="223"/>
      <c r="H1333" s="223"/>
      <c r="I1333" s="223"/>
      <c r="J1333" s="223"/>
      <c r="K1333" s="223"/>
      <c r="L1333" s="223"/>
      <c r="M1333" s="223"/>
      <c r="N1333" s="222"/>
      <c r="O1333" s="222"/>
      <c r="P1333" s="222"/>
      <c r="Q1333" s="222"/>
      <c r="R1333" s="223"/>
      <c r="S1333" s="223"/>
      <c r="T1333" s="223"/>
      <c r="U1333" s="223"/>
      <c r="V1333" s="223"/>
      <c r="W1333" s="223"/>
      <c r="X1333" s="223"/>
      <c r="Y1333" s="223"/>
      <c r="Z1333" s="212"/>
      <c r="AA1333" s="212"/>
      <c r="AB1333" s="212"/>
      <c r="AC1333" s="212"/>
      <c r="AD1333" s="212"/>
      <c r="AE1333" s="212"/>
      <c r="AF1333" s="212"/>
      <c r="AG1333" s="212" t="s">
        <v>211</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51" t="s">
        <v>1403</v>
      </c>
      <c r="D1334" s="225"/>
      <c r="E1334" s="226">
        <v>3.9</v>
      </c>
      <c r="F1334" s="223"/>
      <c r="G1334" s="223"/>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211</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19"/>
      <c r="B1335" s="220"/>
      <c r="C1335" s="251" t="s">
        <v>1404</v>
      </c>
      <c r="D1335" s="225"/>
      <c r="E1335" s="226">
        <v>22.7</v>
      </c>
      <c r="F1335" s="223"/>
      <c r="G1335" s="223"/>
      <c r="H1335" s="223"/>
      <c r="I1335" s="223"/>
      <c r="J1335" s="223"/>
      <c r="K1335" s="223"/>
      <c r="L1335" s="223"/>
      <c r="M1335" s="223"/>
      <c r="N1335" s="222"/>
      <c r="O1335" s="222"/>
      <c r="P1335" s="222"/>
      <c r="Q1335" s="222"/>
      <c r="R1335" s="223"/>
      <c r="S1335" s="223"/>
      <c r="T1335" s="223"/>
      <c r="U1335" s="223"/>
      <c r="V1335" s="223"/>
      <c r="W1335" s="223"/>
      <c r="X1335" s="223"/>
      <c r="Y1335" s="223"/>
      <c r="Z1335" s="212"/>
      <c r="AA1335" s="212"/>
      <c r="AB1335" s="212"/>
      <c r="AC1335" s="212"/>
      <c r="AD1335" s="212"/>
      <c r="AE1335" s="212"/>
      <c r="AF1335" s="212"/>
      <c r="AG1335" s="212" t="s">
        <v>211</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
      <c r="A1336" s="219"/>
      <c r="B1336" s="220"/>
      <c r="C1336" s="251" t="s">
        <v>1396</v>
      </c>
      <c r="D1336" s="225"/>
      <c r="E1336" s="226"/>
      <c r="F1336" s="223"/>
      <c r="G1336" s="223"/>
      <c r="H1336" s="223"/>
      <c r="I1336" s="223"/>
      <c r="J1336" s="223"/>
      <c r="K1336" s="223"/>
      <c r="L1336" s="223"/>
      <c r="M1336" s="223"/>
      <c r="N1336" s="222"/>
      <c r="O1336" s="222"/>
      <c r="P1336" s="222"/>
      <c r="Q1336" s="222"/>
      <c r="R1336" s="223"/>
      <c r="S1336" s="223"/>
      <c r="T1336" s="223"/>
      <c r="U1336" s="223"/>
      <c r="V1336" s="223"/>
      <c r="W1336" s="223"/>
      <c r="X1336" s="223"/>
      <c r="Y1336" s="223"/>
      <c r="Z1336" s="212"/>
      <c r="AA1336" s="212"/>
      <c r="AB1336" s="212"/>
      <c r="AC1336" s="212"/>
      <c r="AD1336" s="212"/>
      <c r="AE1336" s="212"/>
      <c r="AF1336" s="212"/>
      <c r="AG1336" s="212" t="s">
        <v>211</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19"/>
      <c r="B1337" s="220"/>
      <c r="C1337" s="251" t="s">
        <v>1405</v>
      </c>
      <c r="D1337" s="225"/>
      <c r="E1337" s="226">
        <v>12.6</v>
      </c>
      <c r="F1337" s="223"/>
      <c r="G1337" s="223"/>
      <c r="H1337" s="223"/>
      <c r="I1337" s="223"/>
      <c r="J1337" s="223"/>
      <c r="K1337" s="223"/>
      <c r="L1337" s="223"/>
      <c r="M1337" s="223"/>
      <c r="N1337" s="222"/>
      <c r="O1337" s="222"/>
      <c r="P1337" s="222"/>
      <c r="Q1337" s="222"/>
      <c r="R1337" s="223"/>
      <c r="S1337" s="223"/>
      <c r="T1337" s="223"/>
      <c r="U1337" s="223"/>
      <c r="V1337" s="223"/>
      <c r="W1337" s="223"/>
      <c r="X1337" s="223"/>
      <c r="Y1337" s="223"/>
      <c r="Z1337" s="212"/>
      <c r="AA1337" s="212"/>
      <c r="AB1337" s="212"/>
      <c r="AC1337" s="212"/>
      <c r="AD1337" s="212"/>
      <c r="AE1337" s="212"/>
      <c r="AF1337" s="212"/>
      <c r="AG1337" s="212" t="s">
        <v>211</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51" t="s">
        <v>1406</v>
      </c>
      <c r="D1338" s="225"/>
      <c r="E1338" s="226">
        <v>16.600000000000001</v>
      </c>
      <c r="F1338" s="223"/>
      <c r="G1338" s="223"/>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211</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2" x14ac:dyDescent="0.2">
      <c r="A1339" s="219"/>
      <c r="B1339" s="220"/>
      <c r="C1339" s="252"/>
      <c r="D1339" s="244"/>
      <c r="E1339" s="244"/>
      <c r="F1339" s="244"/>
      <c r="G1339" s="244"/>
      <c r="H1339" s="223"/>
      <c r="I1339" s="223"/>
      <c r="J1339" s="223"/>
      <c r="K1339" s="223"/>
      <c r="L1339" s="223"/>
      <c r="M1339" s="223"/>
      <c r="N1339" s="222"/>
      <c r="O1339" s="222"/>
      <c r="P1339" s="222"/>
      <c r="Q1339" s="222"/>
      <c r="R1339" s="223"/>
      <c r="S1339" s="223"/>
      <c r="T1339" s="223"/>
      <c r="U1339" s="223"/>
      <c r="V1339" s="223"/>
      <c r="W1339" s="223"/>
      <c r="X1339" s="223"/>
      <c r="Y1339" s="223"/>
      <c r="Z1339" s="212"/>
      <c r="AA1339" s="212"/>
      <c r="AB1339" s="212"/>
      <c r="AC1339" s="212"/>
      <c r="AD1339" s="212"/>
      <c r="AE1339" s="212"/>
      <c r="AF1339" s="212"/>
      <c r="AG1339" s="212" t="s">
        <v>215</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22.5" outlineLevel="1" x14ac:dyDescent="0.2">
      <c r="A1340" s="235">
        <v>325</v>
      </c>
      <c r="B1340" s="236" t="s">
        <v>1407</v>
      </c>
      <c r="C1340" s="249" t="s">
        <v>1408</v>
      </c>
      <c r="D1340" s="237" t="s">
        <v>267</v>
      </c>
      <c r="E1340" s="238">
        <v>116.72324999999999</v>
      </c>
      <c r="F1340" s="239"/>
      <c r="G1340" s="240">
        <f>ROUND(E1340*F1340,2)</f>
        <v>0</v>
      </c>
      <c r="H1340" s="239"/>
      <c r="I1340" s="240">
        <f>ROUND(E1340*H1340,2)</f>
        <v>0</v>
      </c>
      <c r="J1340" s="239"/>
      <c r="K1340" s="240">
        <f>ROUND(E1340*J1340,2)</f>
        <v>0</v>
      </c>
      <c r="L1340" s="240">
        <v>21</v>
      </c>
      <c r="M1340" s="240">
        <f>G1340*(1+L1340/100)</f>
        <v>0</v>
      </c>
      <c r="N1340" s="238">
        <v>1.2200000000000001E-2</v>
      </c>
      <c r="O1340" s="238">
        <f>ROUND(E1340*N1340,2)</f>
        <v>1.42</v>
      </c>
      <c r="P1340" s="238">
        <v>0</v>
      </c>
      <c r="Q1340" s="238">
        <f>ROUND(E1340*P1340,2)</f>
        <v>0</v>
      </c>
      <c r="R1340" s="240" t="s">
        <v>284</v>
      </c>
      <c r="S1340" s="240" t="s">
        <v>204</v>
      </c>
      <c r="T1340" s="241" t="s">
        <v>204</v>
      </c>
      <c r="U1340" s="223">
        <v>0</v>
      </c>
      <c r="V1340" s="223">
        <f>ROUND(E1340*U1340,2)</f>
        <v>0</v>
      </c>
      <c r="W1340" s="223"/>
      <c r="X1340" s="223" t="s">
        <v>285</v>
      </c>
      <c r="Y1340" s="223" t="s">
        <v>206</v>
      </c>
      <c r="Z1340" s="212"/>
      <c r="AA1340" s="212"/>
      <c r="AB1340" s="212"/>
      <c r="AC1340" s="212"/>
      <c r="AD1340" s="212"/>
      <c r="AE1340" s="212"/>
      <c r="AF1340" s="212"/>
      <c r="AG1340" s="212" t="s">
        <v>286</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51" t="s">
        <v>1409</v>
      </c>
      <c r="D1341" s="225"/>
      <c r="E1341" s="226">
        <v>116.72324999999999</v>
      </c>
      <c r="F1341" s="223"/>
      <c r="G1341" s="223"/>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211</v>
      </c>
      <c r="AH1341" s="212">
        <v>5</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2" x14ac:dyDescent="0.2">
      <c r="A1342" s="219"/>
      <c r="B1342" s="220"/>
      <c r="C1342" s="252"/>
      <c r="D1342" s="244"/>
      <c r="E1342" s="244"/>
      <c r="F1342" s="244"/>
      <c r="G1342" s="244"/>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215</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19">
        <v>326</v>
      </c>
      <c r="B1343" s="220" t="s">
        <v>1410</v>
      </c>
      <c r="C1343" s="253" t="s">
        <v>1411</v>
      </c>
      <c r="D1343" s="221" t="s">
        <v>0</v>
      </c>
      <c r="E1343" s="243"/>
      <c r="F1343" s="224"/>
      <c r="G1343" s="223">
        <f>ROUND(E1343*F1343,2)</f>
        <v>0</v>
      </c>
      <c r="H1343" s="224"/>
      <c r="I1343" s="223">
        <f>ROUND(E1343*H1343,2)</f>
        <v>0</v>
      </c>
      <c r="J1343" s="224"/>
      <c r="K1343" s="223">
        <f>ROUND(E1343*J1343,2)</f>
        <v>0</v>
      </c>
      <c r="L1343" s="223">
        <v>21</v>
      </c>
      <c r="M1343" s="223">
        <f>G1343*(1+L1343/100)</f>
        <v>0</v>
      </c>
      <c r="N1343" s="222">
        <v>0</v>
      </c>
      <c r="O1343" s="222">
        <f>ROUND(E1343*N1343,2)</f>
        <v>0</v>
      </c>
      <c r="P1343" s="222">
        <v>0</v>
      </c>
      <c r="Q1343" s="222">
        <f>ROUND(E1343*P1343,2)</f>
        <v>0</v>
      </c>
      <c r="R1343" s="223" t="s">
        <v>1364</v>
      </c>
      <c r="S1343" s="223" t="s">
        <v>204</v>
      </c>
      <c r="T1343" s="223" t="s">
        <v>204</v>
      </c>
      <c r="U1343" s="223">
        <v>0</v>
      </c>
      <c r="V1343" s="223">
        <f>ROUND(E1343*U1343,2)</f>
        <v>0</v>
      </c>
      <c r="W1343" s="223"/>
      <c r="X1343" s="223" t="s">
        <v>837</v>
      </c>
      <c r="Y1343" s="223" t="s">
        <v>206</v>
      </c>
      <c r="Z1343" s="212"/>
      <c r="AA1343" s="212"/>
      <c r="AB1343" s="212"/>
      <c r="AC1343" s="212"/>
      <c r="AD1343" s="212"/>
      <c r="AE1343" s="212"/>
      <c r="AF1343" s="212"/>
      <c r="AG1343" s="212" t="s">
        <v>838</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2" x14ac:dyDescent="0.2">
      <c r="A1344" s="219"/>
      <c r="B1344" s="220"/>
      <c r="C1344" s="252"/>
      <c r="D1344" s="244"/>
      <c r="E1344" s="244"/>
      <c r="F1344" s="244"/>
      <c r="G1344" s="244"/>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215</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x14ac:dyDescent="0.2">
      <c r="A1345" s="228" t="s">
        <v>198</v>
      </c>
      <c r="B1345" s="229" t="s">
        <v>152</v>
      </c>
      <c r="C1345" s="248" t="s">
        <v>153</v>
      </c>
      <c r="D1345" s="230"/>
      <c r="E1345" s="231"/>
      <c r="F1345" s="232"/>
      <c r="G1345" s="232">
        <f>SUMIF(AG1346:AG1355,"&lt;&gt;NOR",G1346:G1355)</f>
        <v>0</v>
      </c>
      <c r="H1345" s="232"/>
      <c r="I1345" s="232">
        <f>SUM(I1346:I1355)</f>
        <v>0</v>
      </c>
      <c r="J1345" s="232"/>
      <c r="K1345" s="232">
        <f>SUM(K1346:K1355)</f>
        <v>0</v>
      </c>
      <c r="L1345" s="232"/>
      <c r="M1345" s="232">
        <f>SUM(M1346:M1355)</f>
        <v>0</v>
      </c>
      <c r="N1345" s="231"/>
      <c r="O1345" s="231">
        <f>SUM(O1346:O1355)</f>
        <v>0</v>
      </c>
      <c r="P1345" s="231"/>
      <c r="Q1345" s="231">
        <f>SUM(Q1346:Q1355)</f>
        <v>0</v>
      </c>
      <c r="R1345" s="232"/>
      <c r="S1345" s="232"/>
      <c r="T1345" s="233"/>
      <c r="U1345" s="227"/>
      <c r="V1345" s="227">
        <f>SUM(V1346:V1355)</f>
        <v>5.74</v>
      </c>
      <c r="W1345" s="227"/>
      <c r="X1345" s="227"/>
      <c r="Y1345" s="227"/>
      <c r="AG1345" t="s">
        <v>199</v>
      </c>
    </row>
    <row r="1346" spans="1:60" outlineLevel="1" x14ac:dyDescent="0.2">
      <c r="A1346" s="235">
        <v>327</v>
      </c>
      <c r="B1346" s="236" t="s">
        <v>1412</v>
      </c>
      <c r="C1346" s="249" t="s">
        <v>1413</v>
      </c>
      <c r="D1346" s="237" t="s">
        <v>267</v>
      </c>
      <c r="E1346" s="238">
        <v>36.791200000000003</v>
      </c>
      <c r="F1346" s="239"/>
      <c r="G1346" s="240">
        <f>ROUND(E1346*F1346,2)</f>
        <v>0</v>
      </c>
      <c r="H1346" s="239"/>
      <c r="I1346" s="240">
        <f>ROUND(E1346*H1346,2)</f>
        <v>0</v>
      </c>
      <c r="J1346" s="239"/>
      <c r="K1346" s="240">
        <f>ROUND(E1346*J1346,2)</f>
        <v>0</v>
      </c>
      <c r="L1346" s="240">
        <v>21</v>
      </c>
      <c r="M1346" s="240">
        <f>G1346*(1+L1346/100)</f>
        <v>0</v>
      </c>
      <c r="N1346" s="238">
        <v>8.0000000000000007E-5</v>
      </c>
      <c r="O1346" s="238">
        <f>ROUND(E1346*N1346,2)</f>
        <v>0</v>
      </c>
      <c r="P1346" s="238">
        <v>0</v>
      </c>
      <c r="Q1346" s="238">
        <f>ROUND(E1346*P1346,2)</f>
        <v>0</v>
      </c>
      <c r="R1346" s="240" t="s">
        <v>1414</v>
      </c>
      <c r="S1346" s="240" t="s">
        <v>204</v>
      </c>
      <c r="T1346" s="241" t="s">
        <v>204</v>
      </c>
      <c r="U1346" s="223">
        <v>0.156</v>
      </c>
      <c r="V1346" s="223">
        <f>ROUND(E1346*U1346,2)</f>
        <v>5.74</v>
      </c>
      <c r="W1346" s="223"/>
      <c r="X1346" s="223" t="s">
        <v>205</v>
      </c>
      <c r="Y1346" s="223" t="s">
        <v>206</v>
      </c>
      <c r="Z1346" s="212"/>
      <c r="AA1346" s="212"/>
      <c r="AB1346" s="212"/>
      <c r="AC1346" s="212"/>
      <c r="AD1346" s="212"/>
      <c r="AE1346" s="212"/>
      <c r="AF1346" s="212"/>
      <c r="AG1346" s="212" t="s">
        <v>207</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51" t="s">
        <v>1415</v>
      </c>
      <c r="D1347" s="225"/>
      <c r="E1347" s="226">
        <v>3.42</v>
      </c>
      <c r="F1347" s="223"/>
      <c r="G1347" s="223"/>
      <c r="H1347" s="223"/>
      <c r="I1347" s="223"/>
      <c r="J1347" s="223"/>
      <c r="K1347" s="223"/>
      <c r="L1347" s="223"/>
      <c r="M1347" s="223"/>
      <c r="N1347" s="222"/>
      <c r="O1347" s="222"/>
      <c r="P1347" s="222"/>
      <c r="Q1347" s="222"/>
      <c r="R1347" s="223"/>
      <c r="S1347" s="223"/>
      <c r="T1347" s="223"/>
      <c r="U1347" s="223"/>
      <c r="V1347" s="223"/>
      <c r="W1347" s="223"/>
      <c r="X1347" s="223"/>
      <c r="Y1347" s="223"/>
      <c r="Z1347" s="212"/>
      <c r="AA1347" s="212"/>
      <c r="AB1347" s="212"/>
      <c r="AC1347" s="212"/>
      <c r="AD1347" s="212"/>
      <c r="AE1347" s="212"/>
      <c r="AF1347" s="212"/>
      <c r="AG1347" s="212" t="s">
        <v>211</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51" t="s">
        <v>1416</v>
      </c>
      <c r="D1348" s="225"/>
      <c r="E1348" s="226">
        <v>3.8231999999999999</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211</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51" t="s">
        <v>1417</v>
      </c>
      <c r="D1349" s="225"/>
      <c r="E1349" s="226">
        <v>3.2092000000000001</v>
      </c>
      <c r="F1349" s="223"/>
      <c r="G1349" s="223"/>
      <c r="H1349" s="223"/>
      <c r="I1349" s="223"/>
      <c r="J1349" s="223"/>
      <c r="K1349" s="223"/>
      <c r="L1349" s="223"/>
      <c r="M1349" s="223"/>
      <c r="N1349" s="222"/>
      <c r="O1349" s="222"/>
      <c r="P1349" s="222"/>
      <c r="Q1349" s="222"/>
      <c r="R1349" s="223"/>
      <c r="S1349" s="223"/>
      <c r="T1349" s="223"/>
      <c r="U1349" s="223"/>
      <c r="V1349" s="223"/>
      <c r="W1349" s="223"/>
      <c r="X1349" s="223"/>
      <c r="Y1349" s="223"/>
      <c r="Z1349" s="212"/>
      <c r="AA1349" s="212"/>
      <c r="AB1349" s="212"/>
      <c r="AC1349" s="212"/>
      <c r="AD1349" s="212"/>
      <c r="AE1349" s="212"/>
      <c r="AF1349" s="212"/>
      <c r="AG1349" s="212" t="s">
        <v>211</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19"/>
      <c r="B1350" s="220"/>
      <c r="C1350" s="251" t="s">
        <v>1418</v>
      </c>
      <c r="D1350" s="225"/>
      <c r="E1350" s="226">
        <v>2.6112000000000002</v>
      </c>
      <c r="F1350" s="223"/>
      <c r="G1350" s="223"/>
      <c r="H1350" s="223"/>
      <c r="I1350" s="223"/>
      <c r="J1350" s="223"/>
      <c r="K1350" s="223"/>
      <c r="L1350" s="223"/>
      <c r="M1350" s="223"/>
      <c r="N1350" s="222"/>
      <c r="O1350" s="222"/>
      <c r="P1350" s="222"/>
      <c r="Q1350" s="222"/>
      <c r="R1350" s="223"/>
      <c r="S1350" s="223"/>
      <c r="T1350" s="223"/>
      <c r="U1350" s="223"/>
      <c r="V1350" s="223"/>
      <c r="W1350" s="223"/>
      <c r="X1350" s="223"/>
      <c r="Y1350" s="223"/>
      <c r="Z1350" s="212"/>
      <c r="AA1350" s="212"/>
      <c r="AB1350" s="212"/>
      <c r="AC1350" s="212"/>
      <c r="AD1350" s="212"/>
      <c r="AE1350" s="212"/>
      <c r="AF1350" s="212"/>
      <c r="AG1350" s="212" t="s">
        <v>211</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51" t="s">
        <v>1419</v>
      </c>
      <c r="D1351" s="225"/>
      <c r="E1351" s="226">
        <v>13.622400000000001</v>
      </c>
      <c r="F1351" s="223"/>
      <c r="G1351" s="223"/>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211</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51" t="s">
        <v>1420</v>
      </c>
      <c r="D1352" s="225"/>
      <c r="E1352" s="226">
        <v>7.98</v>
      </c>
      <c r="F1352" s="223"/>
      <c r="G1352" s="223"/>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211</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51" t="s">
        <v>1421</v>
      </c>
      <c r="D1353" s="225"/>
      <c r="E1353" s="226">
        <v>0.25</v>
      </c>
      <c r="F1353" s="223"/>
      <c r="G1353" s="223"/>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211</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51" t="s">
        <v>1422</v>
      </c>
      <c r="D1354" s="225"/>
      <c r="E1354" s="226">
        <v>1.8752</v>
      </c>
      <c r="F1354" s="223"/>
      <c r="G1354" s="223"/>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211</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2" x14ac:dyDescent="0.2">
      <c r="A1355" s="219"/>
      <c r="B1355" s="220"/>
      <c r="C1355" s="252"/>
      <c r="D1355" s="244"/>
      <c r="E1355" s="244"/>
      <c r="F1355" s="244"/>
      <c r="G1355" s="244"/>
      <c r="H1355" s="223"/>
      <c r="I1355" s="223"/>
      <c r="J1355" s="223"/>
      <c r="K1355" s="223"/>
      <c r="L1355" s="223"/>
      <c r="M1355" s="223"/>
      <c r="N1355" s="222"/>
      <c r="O1355" s="222"/>
      <c r="P1355" s="222"/>
      <c r="Q1355" s="222"/>
      <c r="R1355" s="223"/>
      <c r="S1355" s="223"/>
      <c r="T1355" s="223"/>
      <c r="U1355" s="223"/>
      <c r="V1355" s="223"/>
      <c r="W1355" s="223"/>
      <c r="X1355" s="223"/>
      <c r="Y1355" s="223"/>
      <c r="Z1355" s="212"/>
      <c r="AA1355" s="212"/>
      <c r="AB1355" s="212"/>
      <c r="AC1355" s="212"/>
      <c r="AD1355" s="212"/>
      <c r="AE1355" s="212"/>
      <c r="AF1355" s="212"/>
      <c r="AG1355" s="212" t="s">
        <v>215</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x14ac:dyDescent="0.2">
      <c r="A1356" s="228" t="s">
        <v>198</v>
      </c>
      <c r="B1356" s="229" t="s">
        <v>154</v>
      </c>
      <c r="C1356" s="248" t="s">
        <v>155</v>
      </c>
      <c r="D1356" s="230"/>
      <c r="E1356" s="231"/>
      <c r="F1356" s="232"/>
      <c r="G1356" s="232">
        <f>SUMIF(AG1357:AG1362,"&lt;&gt;NOR",G1357:G1362)</f>
        <v>0</v>
      </c>
      <c r="H1356" s="232"/>
      <c r="I1356" s="232">
        <f>SUM(I1357:I1362)</f>
        <v>0</v>
      </c>
      <c r="J1356" s="232"/>
      <c r="K1356" s="232">
        <f>SUM(K1357:K1362)</f>
        <v>0</v>
      </c>
      <c r="L1356" s="232"/>
      <c r="M1356" s="232">
        <f>SUM(M1357:M1362)</f>
        <v>0</v>
      </c>
      <c r="N1356" s="231"/>
      <c r="O1356" s="231">
        <f>SUM(O1357:O1362)</f>
        <v>0.35000000000000003</v>
      </c>
      <c r="P1356" s="231"/>
      <c r="Q1356" s="231">
        <f>SUM(Q1357:Q1362)</f>
        <v>0</v>
      </c>
      <c r="R1356" s="232"/>
      <c r="S1356" s="232"/>
      <c r="T1356" s="233"/>
      <c r="U1356" s="227"/>
      <c r="V1356" s="227">
        <f>SUM(V1357:V1362)</f>
        <v>78.16</v>
      </c>
      <c r="W1356" s="227"/>
      <c r="X1356" s="227"/>
      <c r="Y1356" s="227"/>
      <c r="AG1356" t="s">
        <v>199</v>
      </c>
    </row>
    <row r="1357" spans="1:60" outlineLevel="1" x14ac:dyDescent="0.2">
      <c r="A1357" s="235">
        <v>328</v>
      </c>
      <c r="B1357" s="236" t="s">
        <v>1423</v>
      </c>
      <c r="C1357" s="249" t="s">
        <v>1424</v>
      </c>
      <c r="D1357" s="237" t="s">
        <v>267</v>
      </c>
      <c r="E1357" s="238">
        <v>552.33000000000004</v>
      </c>
      <c r="F1357" s="239"/>
      <c r="G1357" s="240">
        <f>ROUND(E1357*F1357,2)</f>
        <v>0</v>
      </c>
      <c r="H1357" s="239"/>
      <c r="I1357" s="240">
        <f>ROUND(E1357*H1357,2)</f>
        <v>0</v>
      </c>
      <c r="J1357" s="239"/>
      <c r="K1357" s="240">
        <f>ROUND(E1357*J1357,2)</f>
        <v>0</v>
      </c>
      <c r="L1357" s="240">
        <v>21</v>
      </c>
      <c r="M1357" s="240">
        <f>G1357*(1+L1357/100)</f>
        <v>0</v>
      </c>
      <c r="N1357" s="238">
        <v>1.4999999999999999E-4</v>
      </c>
      <c r="O1357" s="238">
        <f>ROUND(E1357*N1357,2)</f>
        <v>0.08</v>
      </c>
      <c r="P1357" s="238">
        <v>0</v>
      </c>
      <c r="Q1357" s="238">
        <f>ROUND(E1357*P1357,2)</f>
        <v>0</v>
      </c>
      <c r="R1357" s="240" t="s">
        <v>1425</v>
      </c>
      <c r="S1357" s="240" t="s">
        <v>204</v>
      </c>
      <c r="T1357" s="241" t="s">
        <v>204</v>
      </c>
      <c r="U1357" s="223">
        <v>3.2480000000000002E-2</v>
      </c>
      <c r="V1357" s="223">
        <f>ROUND(E1357*U1357,2)</f>
        <v>17.940000000000001</v>
      </c>
      <c r="W1357" s="223"/>
      <c r="X1357" s="223" t="s">
        <v>205</v>
      </c>
      <c r="Y1357" s="223" t="s">
        <v>206</v>
      </c>
      <c r="Z1357" s="212"/>
      <c r="AA1357" s="212"/>
      <c r="AB1357" s="212"/>
      <c r="AC1357" s="212"/>
      <c r="AD1357" s="212"/>
      <c r="AE1357" s="212"/>
      <c r="AF1357" s="212"/>
      <c r="AG1357" s="212" t="s">
        <v>207</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2" x14ac:dyDescent="0.2">
      <c r="A1358" s="219"/>
      <c r="B1358" s="220"/>
      <c r="C1358" s="251" t="s">
        <v>1426</v>
      </c>
      <c r="D1358" s="225"/>
      <c r="E1358" s="226">
        <v>552.33000000000004</v>
      </c>
      <c r="F1358" s="223"/>
      <c r="G1358" s="223"/>
      <c r="H1358" s="223"/>
      <c r="I1358" s="223"/>
      <c r="J1358" s="223"/>
      <c r="K1358" s="223"/>
      <c r="L1358" s="223"/>
      <c r="M1358" s="223"/>
      <c r="N1358" s="222"/>
      <c r="O1358" s="222"/>
      <c r="P1358" s="222"/>
      <c r="Q1358" s="222"/>
      <c r="R1358" s="223"/>
      <c r="S1358" s="223"/>
      <c r="T1358" s="223"/>
      <c r="U1358" s="223"/>
      <c r="V1358" s="223"/>
      <c r="W1358" s="223"/>
      <c r="X1358" s="223"/>
      <c r="Y1358" s="223"/>
      <c r="Z1358" s="212"/>
      <c r="AA1358" s="212"/>
      <c r="AB1358" s="212"/>
      <c r="AC1358" s="212"/>
      <c r="AD1358" s="212"/>
      <c r="AE1358" s="212"/>
      <c r="AF1358" s="212"/>
      <c r="AG1358" s="212" t="s">
        <v>211</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52"/>
      <c r="D1359" s="244"/>
      <c r="E1359" s="244"/>
      <c r="F1359" s="244"/>
      <c r="G1359" s="244"/>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215</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1" x14ac:dyDescent="0.2">
      <c r="A1360" s="235">
        <v>329</v>
      </c>
      <c r="B1360" s="236" t="s">
        <v>1427</v>
      </c>
      <c r="C1360" s="249" t="s">
        <v>1428</v>
      </c>
      <c r="D1360" s="237" t="s">
        <v>267</v>
      </c>
      <c r="E1360" s="238">
        <v>552.33000000000004</v>
      </c>
      <c r="F1360" s="239"/>
      <c r="G1360" s="240">
        <f>ROUND(E1360*F1360,2)</f>
        <v>0</v>
      </c>
      <c r="H1360" s="239"/>
      <c r="I1360" s="240">
        <f>ROUND(E1360*H1360,2)</f>
        <v>0</v>
      </c>
      <c r="J1360" s="239"/>
      <c r="K1360" s="240">
        <f>ROUND(E1360*J1360,2)</f>
        <v>0</v>
      </c>
      <c r="L1360" s="240">
        <v>21</v>
      </c>
      <c r="M1360" s="240">
        <f>G1360*(1+L1360/100)</f>
        <v>0</v>
      </c>
      <c r="N1360" s="238">
        <v>4.8000000000000001E-4</v>
      </c>
      <c r="O1360" s="238">
        <f>ROUND(E1360*N1360,2)</f>
        <v>0.27</v>
      </c>
      <c r="P1360" s="238">
        <v>0</v>
      </c>
      <c r="Q1360" s="238">
        <f>ROUND(E1360*P1360,2)</f>
        <v>0</v>
      </c>
      <c r="R1360" s="240" t="s">
        <v>1425</v>
      </c>
      <c r="S1360" s="240" t="s">
        <v>204</v>
      </c>
      <c r="T1360" s="241" t="s">
        <v>204</v>
      </c>
      <c r="U1360" s="223">
        <v>0.10902000000000001</v>
      </c>
      <c r="V1360" s="223">
        <f>ROUND(E1360*U1360,2)</f>
        <v>60.22</v>
      </c>
      <c r="W1360" s="223"/>
      <c r="X1360" s="223" t="s">
        <v>205</v>
      </c>
      <c r="Y1360" s="223" t="s">
        <v>206</v>
      </c>
      <c r="Z1360" s="212"/>
      <c r="AA1360" s="212"/>
      <c r="AB1360" s="212"/>
      <c r="AC1360" s="212"/>
      <c r="AD1360" s="212"/>
      <c r="AE1360" s="212"/>
      <c r="AF1360" s="212"/>
      <c r="AG1360" s="212" t="s">
        <v>207</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2" x14ac:dyDescent="0.2">
      <c r="A1361" s="219"/>
      <c r="B1361" s="220"/>
      <c r="C1361" s="251" t="s">
        <v>1429</v>
      </c>
      <c r="D1361" s="225"/>
      <c r="E1361" s="226">
        <v>552.33000000000004</v>
      </c>
      <c r="F1361" s="223"/>
      <c r="G1361" s="223"/>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211</v>
      </c>
      <c r="AH1361" s="212">
        <v>5</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2" x14ac:dyDescent="0.2">
      <c r="A1362" s="219"/>
      <c r="B1362" s="220"/>
      <c r="C1362" s="252"/>
      <c r="D1362" s="244"/>
      <c r="E1362" s="244"/>
      <c r="F1362" s="244"/>
      <c r="G1362" s="244"/>
      <c r="H1362" s="223"/>
      <c r="I1362" s="223"/>
      <c r="J1362" s="223"/>
      <c r="K1362" s="223"/>
      <c r="L1362" s="223"/>
      <c r="M1362" s="223"/>
      <c r="N1362" s="222"/>
      <c r="O1362" s="222"/>
      <c r="P1362" s="222"/>
      <c r="Q1362" s="222"/>
      <c r="R1362" s="223"/>
      <c r="S1362" s="223"/>
      <c r="T1362" s="223"/>
      <c r="U1362" s="223"/>
      <c r="V1362" s="223"/>
      <c r="W1362" s="223"/>
      <c r="X1362" s="223"/>
      <c r="Y1362" s="223"/>
      <c r="Z1362" s="212"/>
      <c r="AA1362" s="212"/>
      <c r="AB1362" s="212"/>
      <c r="AC1362" s="212"/>
      <c r="AD1362" s="212"/>
      <c r="AE1362" s="212"/>
      <c r="AF1362" s="212"/>
      <c r="AG1362" s="212" t="s">
        <v>215</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x14ac:dyDescent="0.2">
      <c r="A1363" s="228" t="s">
        <v>198</v>
      </c>
      <c r="B1363" s="229" t="s">
        <v>166</v>
      </c>
      <c r="C1363" s="248" t="s">
        <v>167</v>
      </c>
      <c r="D1363" s="230"/>
      <c r="E1363" s="231"/>
      <c r="F1363" s="232"/>
      <c r="G1363" s="232">
        <f>SUMIF(AG1364:AG1376,"&lt;&gt;NOR",G1364:G1376)</f>
        <v>0</v>
      </c>
      <c r="H1363" s="232"/>
      <c r="I1363" s="232">
        <f>SUM(I1364:I1376)</f>
        <v>0</v>
      </c>
      <c r="J1363" s="232"/>
      <c r="K1363" s="232">
        <f>SUM(K1364:K1376)</f>
        <v>0</v>
      </c>
      <c r="L1363" s="232"/>
      <c r="M1363" s="232">
        <f>SUM(M1364:M1376)</f>
        <v>0</v>
      </c>
      <c r="N1363" s="231"/>
      <c r="O1363" s="231">
        <f>SUM(O1364:O1376)</f>
        <v>0</v>
      </c>
      <c r="P1363" s="231"/>
      <c r="Q1363" s="231">
        <f>SUM(Q1364:Q1376)</f>
        <v>0</v>
      </c>
      <c r="R1363" s="232"/>
      <c r="S1363" s="232"/>
      <c r="T1363" s="233"/>
      <c r="U1363" s="227"/>
      <c r="V1363" s="227">
        <f>SUM(V1364:V1376)</f>
        <v>259.33000000000004</v>
      </c>
      <c r="W1363" s="227"/>
      <c r="X1363" s="227"/>
      <c r="Y1363" s="227"/>
      <c r="AG1363" t="s">
        <v>199</v>
      </c>
    </row>
    <row r="1364" spans="1:60" outlineLevel="1" x14ac:dyDescent="0.2">
      <c r="A1364" s="235">
        <v>330</v>
      </c>
      <c r="B1364" s="236" t="s">
        <v>1430</v>
      </c>
      <c r="C1364" s="249" t="s">
        <v>1431</v>
      </c>
      <c r="D1364" s="237" t="s">
        <v>283</v>
      </c>
      <c r="E1364" s="238">
        <v>113.43971999999999</v>
      </c>
      <c r="F1364" s="239"/>
      <c r="G1364" s="240">
        <f>ROUND(E1364*F1364,2)</f>
        <v>0</v>
      </c>
      <c r="H1364" s="239"/>
      <c r="I1364" s="240">
        <f>ROUND(E1364*H1364,2)</f>
        <v>0</v>
      </c>
      <c r="J1364" s="239"/>
      <c r="K1364" s="240">
        <f>ROUND(E1364*J1364,2)</f>
        <v>0</v>
      </c>
      <c r="L1364" s="240">
        <v>21</v>
      </c>
      <c r="M1364" s="240">
        <f>G1364*(1+L1364/100)</f>
        <v>0</v>
      </c>
      <c r="N1364" s="238">
        <v>0</v>
      </c>
      <c r="O1364" s="238">
        <f>ROUND(E1364*N1364,2)</f>
        <v>0</v>
      </c>
      <c r="P1364" s="238">
        <v>0</v>
      </c>
      <c r="Q1364" s="238">
        <f>ROUND(E1364*P1364,2)</f>
        <v>0</v>
      </c>
      <c r="R1364" s="240" t="s">
        <v>1432</v>
      </c>
      <c r="S1364" s="240" t="s">
        <v>204</v>
      </c>
      <c r="T1364" s="241" t="s">
        <v>204</v>
      </c>
      <c r="U1364" s="223">
        <v>0.749</v>
      </c>
      <c r="V1364" s="223">
        <f>ROUND(E1364*U1364,2)</f>
        <v>84.97</v>
      </c>
      <c r="W1364" s="223"/>
      <c r="X1364" s="223" t="s">
        <v>1433</v>
      </c>
      <c r="Y1364" s="223" t="s">
        <v>206</v>
      </c>
      <c r="Z1364" s="212"/>
      <c r="AA1364" s="212"/>
      <c r="AB1364" s="212"/>
      <c r="AC1364" s="212"/>
      <c r="AD1364" s="212"/>
      <c r="AE1364" s="212"/>
      <c r="AF1364" s="212"/>
      <c r="AG1364" s="212" t="s">
        <v>1434</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ht="22.5" outlineLevel="2" x14ac:dyDescent="0.2">
      <c r="A1365" s="219"/>
      <c r="B1365" s="220"/>
      <c r="C1365" s="250" t="s">
        <v>1435</v>
      </c>
      <c r="D1365" s="242"/>
      <c r="E1365" s="242"/>
      <c r="F1365" s="242"/>
      <c r="G1365" s="242"/>
      <c r="H1365" s="223"/>
      <c r="I1365" s="223"/>
      <c r="J1365" s="223"/>
      <c r="K1365" s="223"/>
      <c r="L1365" s="223"/>
      <c r="M1365" s="223"/>
      <c r="N1365" s="222"/>
      <c r="O1365" s="222"/>
      <c r="P1365" s="222"/>
      <c r="Q1365" s="222"/>
      <c r="R1365" s="223"/>
      <c r="S1365" s="223"/>
      <c r="T1365" s="223"/>
      <c r="U1365" s="223"/>
      <c r="V1365" s="223"/>
      <c r="W1365" s="223"/>
      <c r="X1365" s="223"/>
      <c r="Y1365" s="223"/>
      <c r="Z1365" s="212"/>
      <c r="AA1365" s="212"/>
      <c r="AB1365" s="212"/>
      <c r="AC1365" s="212"/>
      <c r="AD1365" s="212"/>
      <c r="AE1365" s="212"/>
      <c r="AF1365" s="212"/>
      <c r="AG1365" s="212" t="s">
        <v>209</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45" t="str">
        <f>C1365</f>
        <v>s popřípadným nutným naložením do dopravního zařízení, s vyprázdněním dopravního zařízení na hromadu nebo do dopravního prostředku, vč. příplatku za každých dalších i započatých 3,5 m výšky nad 3,5 m,</v>
      </c>
      <c r="BB1365" s="212"/>
      <c r="BC1365" s="212"/>
      <c r="BD1365" s="212"/>
      <c r="BE1365" s="212"/>
      <c r="BF1365" s="212"/>
      <c r="BG1365" s="212"/>
      <c r="BH1365" s="212"/>
    </row>
    <row r="1366" spans="1:60" outlineLevel="2" x14ac:dyDescent="0.2">
      <c r="A1366" s="219"/>
      <c r="B1366" s="220"/>
      <c r="C1366" s="252"/>
      <c r="D1366" s="244"/>
      <c r="E1366" s="244"/>
      <c r="F1366" s="244"/>
      <c r="G1366" s="244"/>
      <c r="H1366" s="223"/>
      <c r="I1366" s="223"/>
      <c r="J1366" s="223"/>
      <c r="K1366" s="223"/>
      <c r="L1366" s="223"/>
      <c r="M1366" s="223"/>
      <c r="N1366" s="222"/>
      <c r="O1366" s="222"/>
      <c r="P1366" s="222"/>
      <c r="Q1366" s="222"/>
      <c r="R1366" s="223"/>
      <c r="S1366" s="223"/>
      <c r="T1366" s="223"/>
      <c r="U1366" s="223"/>
      <c r="V1366" s="223"/>
      <c r="W1366" s="223"/>
      <c r="X1366" s="223"/>
      <c r="Y1366" s="223"/>
      <c r="Z1366" s="212"/>
      <c r="AA1366" s="212"/>
      <c r="AB1366" s="212"/>
      <c r="AC1366" s="212"/>
      <c r="AD1366" s="212"/>
      <c r="AE1366" s="212"/>
      <c r="AF1366" s="212"/>
      <c r="AG1366" s="212" t="s">
        <v>215</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35">
        <v>331</v>
      </c>
      <c r="B1367" s="236" t="s">
        <v>1436</v>
      </c>
      <c r="C1367" s="249" t="s">
        <v>1437</v>
      </c>
      <c r="D1367" s="237" t="s">
        <v>283</v>
      </c>
      <c r="E1367" s="238">
        <v>113.43971999999999</v>
      </c>
      <c r="F1367" s="239"/>
      <c r="G1367" s="240">
        <f>ROUND(E1367*F1367,2)</f>
        <v>0</v>
      </c>
      <c r="H1367" s="239"/>
      <c r="I1367" s="240">
        <f>ROUND(E1367*H1367,2)</f>
        <v>0</v>
      </c>
      <c r="J1367" s="239"/>
      <c r="K1367" s="240">
        <f>ROUND(E1367*J1367,2)</f>
        <v>0</v>
      </c>
      <c r="L1367" s="240">
        <v>21</v>
      </c>
      <c r="M1367" s="240">
        <f>G1367*(1+L1367/100)</f>
        <v>0</v>
      </c>
      <c r="N1367" s="238">
        <v>0</v>
      </c>
      <c r="O1367" s="238">
        <f>ROUND(E1367*N1367,2)</f>
        <v>0</v>
      </c>
      <c r="P1367" s="238">
        <v>0</v>
      </c>
      <c r="Q1367" s="238">
        <f>ROUND(E1367*P1367,2)</f>
        <v>0</v>
      </c>
      <c r="R1367" s="240" t="s">
        <v>753</v>
      </c>
      <c r="S1367" s="240" t="s">
        <v>204</v>
      </c>
      <c r="T1367" s="241" t="s">
        <v>204</v>
      </c>
      <c r="U1367" s="223">
        <v>0.49</v>
      </c>
      <c r="V1367" s="223">
        <f>ROUND(E1367*U1367,2)</f>
        <v>55.59</v>
      </c>
      <c r="W1367" s="223"/>
      <c r="X1367" s="223" t="s">
        <v>1433</v>
      </c>
      <c r="Y1367" s="223" t="s">
        <v>206</v>
      </c>
      <c r="Z1367" s="212"/>
      <c r="AA1367" s="212"/>
      <c r="AB1367" s="212"/>
      <c r="AC1367" s="212"/>
      <c r="AD1367" s="212"/>
      <c r="AE1367" s="212"/>
      <c r="AF1367" s="212"/>
      <c r="AG1367" s="212" t="s">
        <v>1434</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2" x14ac:dyDescent="0.2">
      <c r="A1368" s="219"/>
      <c r="B1368" s="220"/>
      <c r="C1368" s="255"/>
      <c r="D1368" s="247"/>
      <c r="E1368" s="247"/>
      <c r="F1368" s="247"/>
      <c r="G1368" s="247"/>
      <c r="H1368" s="223"/>
      <c r="I1368" s="223"/>
      <c r="J1368" s="223"/>
      <c r="K1368" s="223"/>
      <c r="L1368" s="223"/>
      <c r="M1368" s="223"/>
      <c r="N1368" s="222"/>
      <c r="O1368" s="222"/>
      <c r="P1368" s="222"/>
      <c r="Q1368" s="222"/>
      <c r="R1368" s="223"/>
      <c r="S1368" s="223"/>
      <c r="T1368" s="223"/>
      <c r="U1368" s="223"/>
      <c r="V1368" s="223"/>
      <c r="W1368" s="223"/>
      <c r="X1368" s="223"/>
      <c r="Y1368" s="223"/>
      <c r="Z1368" s="212"/>
      <c r="AA1368" s="212"/>
      <c r="AB1368" s="212"/>
      <c r="AC1368" s="212"/>
      <c r="AD1368" s="212"/>
      <c r="AE1368" s="212"/>
      <c r="AF1368" s="212"/>
      <c r="AG1368" s="212" t="s">
        <v>215</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1" x14ac:dyDescent="0.2">
      <c r="A1369" s="235">
        <v>332</v>
      </c>
      <c r="B1369" s="236" t="s">
        <v>1438</v>
      </c>
      <c r="C1369" s="249" t="s">
        <v>1439</v>
      </c>
      <c r="D1369" s="237" t="s">
        <v>283</v>
      </c>
      <c r="E1369" s="238">
        <v>113.43971999999999</v>
      </c>
      <c r="F1369" s="239"/>
      <c r="G1369" s="240">
        <f>ROUND(E1369*F1369,2)</f>
        <v>0</v>
      </c>
      <c r="H1369" s="239"/>
      <c r="I1369" s="240">
        <f>ROUND(E1369*H1369,2)</f>
        <v>0</v>
      </c>
      <c r="J1369" s="239"/>
      <c r="K1369" s="240">
        <f>ROUND(E1369*J1369,2)</f>
        <v>0</v>
      </c>
      <c r="L1369" s="240">
        <v>21</v>
      </c>
      <c r="M1369" s="240">
        <f>G1369*(1+L1369/100)</f>
        <v>0</v>
      </c>
      <c r="N1369" s="238">
        <v>0</v>
      </c>
      <c r="O1369" s="238">
        <f>ROUND(E1369*N1369,2)</f>
        <v>0</v>
      </c>
      <c r="P1369" s="238">
        <v>0</v>
      </c>
      <c r="Q1369" s="238">
        <f>ROUND(E1369*P1369,2)</f>
        <v>0</v>
      </c>
      <c r="R1369" s="240" t="s">
        <v>753</v>
      </c>
      <c r="S1369" s="240" t="s">
        <v>204</v>
      </c>
      <c r="T1369" s="241" t="s">
        <v>204</v>
      </c>
      <c r="U1369" s="223">
        <v>0</v>
      </c>
      <c r="V1369" s="223">
        <f>ROUND(E1369*U1369,2)</f>
        <v>0</v>
      </c>
      <c r="W1369" s="223"/>
      <c r="X1369" s="223" t="s">
        <v>1433</v>
      </c>
      <c r="Y1369" s="223" t="s">
        <v>206</v>
      </c>
      <c r="Z1369" s="212"/>
      <c r="AA1369" s="212"/>
      <c r="AB1369" s="212"/>
      <c r="AC1369" s="212"/>
      <c r="AD1369" s="212"/>
      <c r="AE1369" s="212"/>
      <c r="AF1369" s="212"/>
      <c r="AG1369" s="212" t="s">
        <v>1434</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2" x14ac:dyDescent="0.2">
      <c r="A1370" s="219"/>
      <c r="B1370" s="220"/>
      <c r="C1370" s="255"/>
      <c r="D1370" s="247"/>
      <c r="E1370" s="247"/>
      <c r="F1370" s="247"/>
      <c r="G1370" s="247"/>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215</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1" x14ac:dyDescent="0.2">
      <c r="A1371" s="235">
        <v>333</v>
      </c>
      <c r="B1371" s="236" t="s">
        <v>1440</v>
      </c>
      <c r="C1371" s="249" t="s">
        <v>1441</v>
      </c>
      <c r="D1371" s="237" t="s">
        <v>283</v>
      </c>
      <c r="E1371" s="238">
        <v>113.43971999999999</v>
      </c>
      <c r="F1371" s="239"/>
      <c r="G1371" s="240">
        <f>ROUND(E1371*F1371,2)</f>
        <v>0</v>
      </c>
      <c r="H1371" s="239"/>
      <c r="I1371" s="240">
        <f>ROUND(E1371*H1371,2)</f>
        <v>0</v>
      </c>
      <c r="J1371" s="239"/>
      <c r="K1371" s="240">
        <f>ROUND(E1371*J1371,2)</f>
        <v>0</v>
      </c>
      <c r="L1371" s="240">
        <v>21</v>
      </c>
      <c r="M1371" s="240">
        <f>G1371*(1+L1371/100)</f>
        <v>0</v>
      </c>
      <c r="N1371" s="238">
        <v>0</v>
      </c>
      <c r="O1371" s="238">
        <f>ROUND(E1371*N1371,2)</f>
        <v>0</v>
      </c>
      <c r="P1371" s="238">
        <v>0</v>
      </c>
      <c r="Q1371" s="238">
        <f>ROUND(E1371*P1371,2)</f>
        <v>0</v>
      </c>
      <c r="R1371" s="240" t="s">
        <v>753</v>
      </c>
      <c r="S1371" s="240" t="s">
        <v>204</v>
      </c>
      <c r="T1371" s="241" t="s">
        <v>204</v>
      </c>
      <c r="U1371" s="223">
        <v>0.94199999999999995</v>
      </c>
      <c r="V1371" s="223">
        <f>ROUND(E1371*U1371,2)</f>
        <v>106.86</v>
      </c>
      <c r="W1371" s="223"/>
      <c r="X1371" s="223" t="s">
        <v>1433</v>
      </c>
      <c r="Y1371" s="223" t="s">
        <v>206</v>
      </c>
      <c r="Z1371" s="212"/>
      <c r="AA1371" s="212"/>
      <c r="AB1371" s="212"/>
      <c r="AC1371" s="212"/>
      <c r="AD1371" s="212"/>
      <c r="AE1371" s="212"/>
      <c r="AF1371" s="212"/>
      <c r="AG1371" s="212" t="s">
        <v>1434</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2" x14ac:dyDescent="0.2">
      <c r="A1372" s="219"/>
      <c r="B1372" s="220"/>
      <c r="C1372" s="255"/>
      <c r="D1372" s="247"/>
      <c r="E1372" s="247"/>
      <c r="F1372" s="247"/>
      <c r="G1372" s="247"/>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215</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35">
        <v>334</v>
      </c>
      <c r="B1373" s="236" t="s">
        <v>1442</v>
      </c>
      <c r="C1373" s="249" t="s">
        <v>1443</v>
      </c>
      <c r="D1373" s="237" t="s">
        <v>283</v>
      </c>
      <c r="E1373" s="238">
        <v>113.43971999999999</v>
      </c>
      <c r="F1373" s="239"/>
      <c r="G1373" s="240">
        <f>ROUND(E1373*F1373,2)</f>
        <v>0</v>
      </c>
      <c r="H1373" s="239"/>
      <c r="I1373" s="240">
        <f>ROUND(E1373*H1373,2)</f>
        <v>0</v>
      </c>
      <c r="J1373" s="239"/>
      <c r="K1373" s="240">
        <f>ROUND(E1373*J1373,2)</f>
        <v>0</v>
      </c>
      <c r="L1373" s="240">
        <v>21</v>
      </c>
      <c r="M1373" s="240">
        <f>G1373*(1+L1373/100)</f>
        <v>0</v>
      </c>
      <c r="N1373" s="238">
        <v>0</v>
      </c>
      <c r="O1373" s="238">
        <f>ROUND(E1373*N1373,2)</f>
        <v>0</v>
      </c>
      <c r="P1373" s="238">
        <v>0</v>
      </c>
      <c r="Q1373" s="238">
        <f>ROUND(E1373*P1373,2)</f>
        <v>0</v>
      </c>
      <c r="R1373" s="240" t="s">
        <v>753</v>
      </c>
      <c r="S1373" s="240" t="s">
        <v>204</v>
      </c>
      <c r="T1373" s="241" t="s">
        <v>204</v>
      </c>
      <c r="U1373" s="223">
        <v>0.105</v>
      </c>
      <c r="V1373" s="223">
        <f>ROUND(E1373*U1373,2)</f>
        <v>11.91</v>
      </c>
      <c r="W1373" s="223"/>
      <c r="X1373" s="223" t="s">
        <v>1433</v>
      </c>
      <c r="Y1373" s="223" t="s">
        <v>206</v>
      </c>
      <c r="Z1373" s="212"/>
      <c r="AA1373" s="212"/>
      <c r="AB1373" s="212"/>
      <c r="AC1373" s="212"/>
      <c r="AD1373" s="212"/>
      <c r="AE1373" s="212"/>
      <c r="AF1373" s="212"/>
      <c r="AG1373" s="212" t="s">
        <v>1434</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2" x14ac:dyDescent="0.2">
      <c r="A1374" s="219"/>
      <c r="B1374" s="220"/>
      <c r="C1374" s="255"/>
      <c r="D1374" s="247"/>
      <c r="E1374" s="247"/>
      <c r="F1374" s="247"/>
      <c r="G1374" s="247"/>
      <c r="H1374" s="223"/>
      <c r="I1374" s="223"/>
      <c r="J1374" s="223"/>
      <c r="K1374" s="223"/>
      <c r="L1374" s="223"/>
      <c r="M1374" s="223"/>
      <c r="N1374" s="222"/>
      <c r="O1374" s="222"/>
      <c r="P1374" s="222"/>
      <c r="Q1374" s="222"/>
      <c r="R1374" s="223"/>
      <c r="S1374" s="223"/>
      <c r="T1374" s="223"/>
      <c r="U1374" s="223"/>
      <c r="V1374" s="223"/>
      <c r="W1374" s="223"/>
      <c r="X1374" s="223"/>
      <c r="Y1374" s="223"/>
      <c r="Z1374" s="212"/>
      <c r="AA1374" s="212"/>
      <c r="AB1374" s="212"/>
      <c r="AC1374" s="212"/>
      <c r="AD1374" s="212"/>
      <c r="AE1374" s="212"/>
      <c r="AF1374" s="212"/>
      <c r="AG1374" s="212" t="s">
        <v>215</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
      <c r="A1375" s="235">
        <v>335</v>
      </c>
      <c r="B1375" s="236" t="s">
        <v>1444</v>
      </c>
      <c r="C1375" s="249" t="s">
        <v>1445</v>
      </c>
      <c r="D1375" s="237" t="s">
        <v>283</v>
      </c>
      <c r="E1375" s="238">
        <v>113.43971999999999</v>
      </c>
      <c r="F1375" s="239"/>
      <c r="G1375" s="240">
        <f>ROUND(E1375*F1375,2)</f>
        <v>0</v>
      </c>
      <c r="H1375" s="239"/>
      <c r="I1375" s="240">
        <f>ROUND(E1375*H1375,2)</f>
        <v>0</v>
      </c>
      <c r="J1375" s="239"/>
      <c r="K1375" s="240">
        <f>ROUND(E1375*J1375,2)</f>
        <v>0</v>
      </c>
      <c r="L1375" s="240">
        <v>21</v>
      </c>
      <c r="M1375" s="240">
        <f>G1375*(1+L1375/100)</f>
        <v>0</v>
      </c>
      <c r="N1375" s="238">
        <v>0</v>
      </c>
      <c r="O1375" s="238">
        <f>ROUND(E1375*N1375,2)</f>
        <v>0</v>
      </c>
      <c r="P1375" s="238">
        <v>0</v>
      </c>
      <c r="Q1375" s="238">
        <f>ROUND(E1375*P1375,2)</f>
        <v>0</v>
      </c>
      <c r="R1375" s="240" t="s">
        <v>753</v>
      </c>
      <c r="S1375" s="240" t="s">
        <v>204</v>
      </c>
      <c r="T1375" s="241" t="s">
        <v>204</v>
      </c>
      <c r="U1375" s="223">
        <v>0</v>
      </c>
      <c r="V1375" s="223">
        <f>ROUND(E1375*U1375,2)</f>
        <v>0</v>
      </c>
      <c r="W1375" s="223"/>
      <c r="X1375" s="223" t="s">
        <v>1433</v>
      </c>
      <c r="Y1375" s="223" t="s">
        <v>206</v>
      </c>
      <c r="Z1375" s="212"/>
      <c r="AA1375" s="212"/>
      <c r="AB1375" s="212"/>
      <c r="AC1375" s="212"/>
      <c r="AD1375" s="212"/>
      <c r="AE1375" s="212"/>
      <c r="AF1375" s="212"/>
      <c r="AG1375" s="212" t="s">
        <v>1434</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2" x14ac:dyDescent="0.2">
      <c r="A1376" s="219"/>
      <c r="B1376" s="220"/>
      <c r="C1376" s="255"/>
      <c r="D1376" s="247"/>
      <c r="E1376" s="247"/>
      <c r="F1376" s="247"/>
      <c r="G1376" s="247"/>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215</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x14ac:dyDescent="0.2">
      <c r="A1377" s="228" t="s">
        <v>198</v>
      </c>
      <c r="B1377" s="229" t="s">
        <v>170</v>
      </c>
      <c r="C1377" s="248" t="s">
        <v>28</v>
      </c>
      <c r="D1377" s="230"/>
      <c r="E1377" s="231"/>
      <c r="F1377" s="232"/>
      <c r="G1377" s="232">
        <f>SUMIF(AG1378:AG1379,"&lt;&gt;NOR",G1378:G1379)</f>
        <v>0</v>
      </c>
      <c r="H1377" s="232"/>
      <c r="I1377" s="232">
        <f>SUM(I1378:I1379)</f>
        <v>0</v>
      </c>
      <c r="J1377" s="232"/>
      <c r="K1377" s="232">
        <f>SUM(K1378:K1379)</f>
        <v>0</v>
      </c>
      <c r="L1377" s="232"/>
      <c r="M1377" s="232">
        <f>SUM(M1378:M1379)</f>
        <v>0</v>
      </c>
      <c r="N1377" s="231"/>
      <c r="O1377" s="231">
        <f>SUM(O1378:O1379)</f>
        <v>0</v>
      </c>
      <c r="P1377" s="231"/>
      <c r="Q1377" s="231">
        <f>SUM(Q1378:Q1379)</f>
        <v>0</v>
      </c>
      <c r="R1377" s="232"/>
      <c r="S1377" s="232"/>
      <c r="T1377" s="233"/>
      <c r="U1377" s="227"/>
      <c r="V1377" s="227">
        <f>SUM(V1378:V1379)</f>
        <v>0</v>
      </c>
      <c r="W1377" s="227"/>
      <c r="X1377" s="227"/>
      <c r="Y1377" s="227"/>
      <c r="AG1377" t="s">
        <v>199</v>
      </c>
    </row>
    <row r="1378" spans="1:60" outlineLevel="1" x14ac:dyDescent="0.2">
      <c r="A1378" s="235">
        <v>336</v>
      </c>
      <c r="B1378" s="236" t="s">
        <v>1446</v>
      </c>
      <c r="C1378" s="249" t="s">
        <v>1447</v>
      </c>
      <c r="D1378" s="237" t="s">
        <v>1448</v>
      </c>
      <c r="E1378" s="238">
        <v>1</v>
      </c>
      <c r="F1378" s="239"/>
      <c r="G1378" s="240">
        <f>ROUND(E1378*F1378,2)</f>
        <v>0</v>
      </c>
      <c r="H1378" s="239"/>
      <c r="I1378" s="240">
        <f>ROUND(E1378*H1378,2)</f>
        <v>0</v>
      </c>
      <c r="J1378" s="239"/>
      <c r="K1378" s="240">
        <f>ROUND(E1378*J1378,2)</f>
        <v>0</v>
      </c>
      <c r="L1378" s="240">
        <v>21</v>
      </c>
      <c r="M1378" s="240">
        <f>G1378*(1+L1378/100)</f>
        <v>0</v>
      </c>
      <c r="N1378" s="238">
        <v>0</v>
      </c>
      <c r="O1378" s="238">
        <f>ROUND(E1378*N1378,2)</f>
        <v>0</v>
      </c>
      <c r="P1378" s="238">
        <v>0</v>
      </c>
      <c r="Q1378" s="238">
        <f>ROUND(E1378*P1378,2)</f>
        <v>0</v>
      </c>
      <c r="R1378" s="240"/>
      <c r="S1378" s="240" t="s">
        <v>204</v>
      </c>
      <c r="T1378" s="241" t="s">
        <v>379</v>
      </c>
      <c r="U1378" s="223">
        <v>0</v>
      </c>
      <c r="V1378" s="223">
        <f>ROUND(E1378*U1378,2)</f>
        <v>0</v>
      </c>
      <c r="W1378" s="223"/>
      <c r="X1378" s="223" t="s">
        <v>1449</v>
      </c>
      <c r="Y1378" s="223" t="s">
        <v>206</v>
      </c>
      <c r="Z1378" s="212"/>
      <c r="AA1378" s="212"/>
      <c r="AB1378" s="212"/>
      <c r="AC1378" s="212"/>
      <c r="AD1378" s="212"/>
      <c r="AE1378" s="212"/>
      <c r="AF1378" s="212"/>
      <c r="AG1378" s="212" t="s">
        <v>1450</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2" x14ac:dyDescent="0.2">
      <c r="A1379" s="219"/>
      <c r="B1379" s="220"/>
      <c r="C1379" s="255"/>
      <c r="D1379" s="247"/>
      <c r="E1379" s="247"/>
      <c r="F1379" s="247"/>
      <c r="G1379" s="247"/>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215</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x14ac:dyDescent="0.2">
      <c r="A1380" s="3"/>
      <c r="B1380" s="4"/>
      <c r="C1380" s="256"/>
      <c r="D1380" s="6"/>
      <c r="E1380" s="3"/>
      <c r="F1380" s="3"/>
      <c r="G1380" s="3"/>
      <c r="H1380" s="3"/>
      <c r="I1380" s="3"/>
      <c r="J1380" s="3"/>
      <c r="K1380" s="3"/>
      <c r="L1380" s="3"/>
      <c r="M1380" s="3"/>
      <c r="N1380" s="3"/>
      <c r="O1380" s="3"/>
      <c r="P1380" s="3"/>
      <c r="Q1380" s="3"/>
      <c r="R1380" s="3"/>
      <c r="S1380" s="3"/>
      <c r="T1380" s="3"/>
      <c r="U1380" s="3"/>
      <c r="V1380" s="3"/>
      <c r="W1380" s="3"/>
      <c r="X1380" s="3"/>
      <c r="Y1380" s="3"/>
      <c r="AE1380">
        <v>15</v>
      </c>
      <c r="AF1380">
        <v>21</v>
      </c>
      <c r="AG1380" t="s">
        <v>184</v>
      </c>
    </row>
    <row r="1381" spans="1:60" x14ac:dyDescent="0.2">
      <c r="A1381" s="215"/>
      <c r="B1381" s="216" t="s">
        <v>29</v>
      </c>
      <c r="C1381" s="257"/>
      <c r="D1381" s="217"/>
      <c r="E1381" s="218"/>
      <c r="F1381" s="218"/>
      <c r="G1381" s="234">
        <f>G8+G88+G115+G229+G298+G319+G324+G393+G456+G508+G514+G527+G532+G551+G561+G566+G666+G670+G714+G759+G820+G876+G950+G1069+G1077+G1099+G1121+G1136+G1242+G1286+G1305+G1310+G1345+G1356+G1363+G1377</f>
        <v>0</v>
      </c>
      <c r="H1381" s="3"/>
      <c r="I1381" s="3"/>
      <c r="J1381" s="3"/>
      <c r="K1381" s="3"/>
      <c r="L1381" s="3"/>
      <c r="M1381" s="3"/>
      <c r="N1381" s="3"/>
      <c r="O1381" s="3"/>
      <c r="P1381" s="3"/>
      <c r="Q1381" s="3"/>
      <c r="R1381" s="3"/>
      <c r="S1381" s="3"/>
      <c r="T1381" s="3"/>
      <c r="U1381" s="3"/>
      <c r="V1381" s="3"/>
      <c r="W1381" s="3"/>
      <c r="X1381" s="3"/>
      <c r="Y1381" s="3"/>
      <c r="AE1381">
        <f>SUMIF(L7:L1379,AE1380,G7:G1379)</f>
        <v>0</v>
      </c>
      <c r="AF1381">
        <f>SUMIF(L7:L1379,AF1380,G7:G1379)</f>
        <v>0</v>
      </c>
      <c r="AG1381" t="s">
        <v>1451</v>
      </c>
    </row>
    <row r="1382" spans="1:60" x14ac:dyDescent="0.2">
      <c r="C1382" s="258"/>
      <c r="D1382" s="10"/>
      <c r="AG1382" t="s">
        <v>1452</v>
      </c>
    </row>
    <row r="1383" spans="1:60" x14ac:dyDescent="0.2">
      <c r="D1383" s="10"/>
    </row>
    <row r="1384" spans="1:60" x14ac:dyDescent="0.2">
      <c r="D1384" s="10"/>
    </row>
    <row r="1385" spans="1:60" x14ac:dyDescent="0.2">
      <c r="D1385" s="10"/>
    </row>
    <row r="1386" spans="1:60" x14ac:dyDescent="0.2">
      <c r="D1386" s="10"/>
    </row>
    <row r="1387" spans="1:60" x14ac:dyDescent="0.2">
      <c r="D1387" s="10"/>
    </row>
    <row r="1388" spans="1:60" x14ac:dyDescent="0.2">
      <c r="D1388" s="10"/>
    </row>
    <row r="1389" spans="1:60" x14ac:dyDescent="0.2">
      <c r="D1389" s="10"/>
    </row>
    <row r="1390" spans="1:60" x14ac:dyDescent="0.2">
      <c r="D1390" s="10"/>
    </row>
    <row r="1391" spans="1:60" x14ac:dyDescent="0.2">
      <c r="D1391" s="10"/>
    </row>
    <row r="1392" spans="1:60"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tOqfyMt6RMeYtmaDBVzUl7QHC5ofh0YM8lxWFgucS1JVqPpp4j34G0dlz0y0oP+8ZRvePO/k6IDm47Sfn4Bcg==" saltValue="3ikffQ9+vz3DkMtZXrN4EQ==" spinCount="100000" sheet="1" formatRows="0"/>
  <mergeCells count="466">
    <mergeCell ref="C1372:G1372"/>
    <mergeCell ref="C1374:G1374"/>
    <mergeCell ref="C1376:G1376"/>
    <mergeCell ref="C1379:G1379"/>
    <mergeCell ref="C1359:G1359"/>
    <mergeCell ref="C1362:G1362"/>
    <mergeCell ref="C1365:G1365"/>
    <mergeCell ref="C1366:G1366"/>
    <mergeCell ref="C1368:G1368"/>
    <mergeCell ref="C1370:G1370"/>
    <mergeCell ref="C1319:G1319"/>
    <mergeCell ref="C1329:G1329"/>
    <mergeCell ref="C1339:G1339"/>
    <mergeCell ref="C1342:G1342"/>
    <mergeCell ref="C1344:G1344"/>
    <mergeCell ref="C1355:G1355"/>
    <mergeCell ref="C1303:G1303"/>
    <mergeCell ref="C1304:G1304"/>
    <mergeCell ref="C1307:G1307"/>
    <mergeCell ref="C1309:G1309"/>
    <mergeCell ref="C1313:G1313"/>
    <mergeCell ref="C1316:G1316"/>
    <mergeCell ref="C1284:G1284"/>
    <mergeCell ref="C1285:G1285"/>
    <mergeCell ref="C1291:G1291"/>
    <mergeCell ref="C1294:G1294"/>
    <mergeCell ref="C1297:G1297"/>
    <mergeCell ref="C1301:G1301"/>
    <mergeCell ref="C1268:G1268"/>
    <mergeCell ref="C1270:G1270"/>
    <mergeCell ref="C1272:G1272"/>
    <mergeCell ref="C1275:G1275"/>
    <mergeCell ref="C1278:G1278"/>
    <mergeCell ref="C1282:G1282"/>
    <mergeCell ref="C1250:G1250"/>
    <mergeCell ref="C1253:G1253"/>
    <mergeCell ref="C1256:G1256"/>
    <mergeCell ref="C1260:G1260"/>
    <mergeCell ref="C1263:G1263"/>
    <mergeCell ref="C1266:G1266"/>
    <mergeCell ref="C1230:G1230"/>
    <mergeCell ref="C1234:G1234"/>
    <mergeCell ref="C1238:G1238"/>
    <mergeCell ref="C1240:G1240"/>
    <mergeCell ref="C1241:G1241"/>
    <mergeCell ref="C1246:G1246"/>
    <mergeCell ref="C1212:G1212"/>
    <mergeCell ref="C1215:G1215"/>
    <mergeCell ref="C1218:G1218"/>
    <mergeCell ref="C1221:G1221"/>
    <mergeCell ref="C1224:G1224"/>
    <mergeCell ref="C1227:G1227"/>
    <mergeCell ref="C1190:G1190"/>
    <mergeCell ref="C1193:G1193"/>
    <mergeCell ref="C1198:G1198"/>
    <mergeCell ref="C1201:G1201"/>
    <mergeCell ref="C1204:G1204"/>
    <mergeCell ref="C1208:G1208"/>
    <mergeCell ref="C1172:G1172"/>
    <mergeCell ref="C1175:G1175"/>
    <mergeCell ref="C1178:G1178"/>
    <mergeCell ref="C1181:G1181"/>
    <mergeCell ref="C1184:G1184"/>
    <mergeCell ref="C1187:G1187"/>
    <mergeCell ref="C1154:G1154"/>
    <mergeCell ref="C1157:G1157"/>
    <mergeCell ref="C1160:G1160"/>
    <mergeCell ref="C1163:G1163"/>
    <mergeCell ref="C1166:G1166"/>
    <mergeCell ref="C1169:G1169"/>
    <mergeCell ref="C1129:G1129"/>
    <mergeCell ref="C1132:G1132"/>
    <mergeCell ref="C1134:G1134"/>
    <mergeCell ref="C1135:G1135"/>
    <mergeCell ref="C1140:G1140"/>
    <mergeCell ref="C1149:G1149"/>
    <mergeCell ref="C1117:G1117"/>
    <mergeCell ref="C1119:G1119"/>
    <mergeCell ref="C1120:G1120"/>
    <mergeCell ref="C1123:G1123"/>
    <mergeCell ref="C1125:G1125"/>
    <mergeCell ref="C1127:G1127"/>
    <mergeCell ref="C1097:G1097"/>
    <mergeCell ref="C1098:G1098"/>
    <mergeCell ref="C1104:G1104"/>
    <mergeCell ref="C1108:G1108"/>
    <mergeCell ref="C1110:G1110"/>
    <mergeCell ref="C1112:G1112"/>
    <mergeCell ref="C1080:G1080"/>
    <mergeCell ref="C1083:G1083"/>
    <mergeCell ref="C1086:G1086"/>
    <mergeCell ref="C1089:G1089"/>
    <mergeCell ref="C1092:G1092"/>
    <mergeCell ref="C1095:G1095"/>
    <mergeCell ref="C1065:G1065"/>
    <mergeCell ref="C1067:G1067"/>
    <mergeCell ref="C1068:G1068"/>
    <mergeCell ref="C1073:G1073"/>
    <mergeCell ref="C1075:G1075"/>
    <mergeCell ref="C1076:G1076"/>
    <mergeCell ref="C1047:G1047"/>
    <mergeCell ref="C1050:G1050"/>
    <mergeCell ref="C1053:G1053"/>
    <mergeCell ref="C1056:G1056"/>
    <mergeCell ref="C1059:G1059"/>
    <mergeCell ref="C1062:G1062"/>
    <mergeCell ref="C1029:G1029"/>
    <mergeCell ref="C1032:G1032"/>
    <mergeCell ref="C1035:G1035"/>
    <mergeCell ref="C1038:G1038"/>
    <mergeCell ref="C1041:G1041"/>
    <mergeCell ref="C1044:G1044"/>
    <mergeCell ref="C1012:G1012"/>
    <mergeCell ref="C1015:G1015"/>
    <mergeCell ref="C1018:G1018"/>
    <mergeCell ref="C1020:G1020"/>
    <mergeCell ref="C1023:G1023"/>
    <mergeCell ref="C1026:G1026"/>
    <mergeCell ref="C994:G994"/>
    <mergeCell ref="C997:G997"/>
    <mergeCell ref="C1000:G1000"/>
    <mergeCell ref="C1003:G1003"/>
    <mergeCell ref="C1006:G1006"/>
    <mergeCell ref="C1009:G1009"/>
    <mergeCell ref="C976:G976"/>
    <mergeCell ref="C979:G979"/>
    <mergeCell ref="C981:G981"/>
    <mergeCell ref="C984:G984"/>
    <mergeCell ref="C987:G987"/>
    <mergeCell ref="C990:G990"/>
    <mergeCell ref="C956:G956"/>
    <mergeCell ref="C959:G959"/>
    <mergeCell ref="C962:G962"/>
    <mergeCell ref="C965:G965"/>
    <mergeCell ref="C970:G970"/>
    <mergeCell ref="C973:G973"/>
    <mergeCell ref="C941:G941"/>
    <mergeCell ref="C944:G944"/>
    <mergeCell ref="C946:G946"/>
    <mergeCell ref="C948:G948"/>
    <mergeCell ref="C949:G949"/>
    <mergeCell ref="C953:G953"/>
    <mergeCell ref="C924:G924"/>
    <mergeCell ref="C927:G927"/>
    <mergeCell ref="C929:G929"/>
    <mergeCell ref="C932:G932"/>
    <mergeCell ref="C935:G935"/>
    <mergeCell ref="C938:G938"/>
    <mergeCell ref="C906:G906"/>
    <mergeCell ref="C909:G909"/>
    <mergeCell ref="C912:G912"/>
    <mergeCell ref="C915:G915"/>
    <mergeCell ref="C918:G918"/>
    <mergeCell ref="C921:G921"/>
    <mergeCell ref="C894:G894"/>
    <mergeCell ref="C896:G896"/>
    <mergeCell ref="C898:G898"/>
    <mergeCell ref="C900:G900"/>
    <mergeCell ref="C902:G902"/>
    <mergeCell ref="C903:G903"/>
    <mergeCell ref="C881:G881"/>
    <mergeCell ref="C883:G883"/>
    <mergeCell ref="C885:G885"/>
    <mergeCell ref="C888:G888"/>
    <mergeCell ref="C890:G890"/>
    <mergeCell ref="C892:G892"/>
    <mergeCell ref="C867:G867"/>
    <mergeCell ref="C869:G869"/>
    <mergeCell ref="C872:G872"/>
    <mergeCell ref="C874:G874"/>
    <mergeCell ref="C875:G875"/>
    <mergeCell ref="C879:G879"/>
    <mergeCell ref="C855:G855"/>
    <mergeCell ref="C857:G857"/>
    <mergeCell ref="C859:G859"/>
    <mergeCell ref="C861:G861"/>
    <mergeCell ref="C863:G863"/>
    <mergeCell ref="C865:G865"/>
    <mergeCell ref="C842:G842"/>
    <mergeCell ref="C845:G845"/>
    <mergeCell ref="C847:G847"/>
    <mergeCell ref="C849:G849"/>
    <mergeCell ref="C851:G851"/>
    <mergeCell ref="C853:G853"/>
    <mergeCell ref="C830:G830"/>
    <mergeCell ref="C832:G832"/>
    <mergeCell ref="C834:G834"/>
    <mergeCell ref="C836:G836"/>
    <mergeCell ref="C838:G838"/>
    <mergeCell ref="C840:G840"/>
    <mergeCell ref="C818:G818"/>
    <mergeCell ref="C819:G819"/>
    <mergeCell ref="C822:G822"/>
    <mergeCell ref="C824:G824"/>
    <mergeCell ref="C826:G826"/>
    <mergeCell ref="C828:G828"/>
    <mergeCell ref="C787:G787"/>
    <mergeCell ref="C792:G792"/>
    <mergeCell ref="C803:G803"/>
    <mergeCell ref="C808:G808"/>
    <mergeCell ref="C812:G812"/>
    <mergeCell ref="C816:G816"/>
    <mergeCell ref="C757:G757"/>
    <mergeCell ref="C758:G758"/>
    <mergeCell ref="C762:G762"/>
    <mergeCell ref="C769:G769"/>
    <mergeCell ref="C775:G775"/>
    <mergeCell ref="C782:G782"/>
    <mergeCell ref="C741:G741"/>
    <mergeCell ref="C743:G743"/>
    <mergeCell ref="C745:G745"/>
    <mergeCell ref="C749:G749"/>
    <mergeCell ref="C752:G752"/>
    <mergeCell ref="C755:G755"/>
    <mergeCell ref="C719:G719"/>
    <mergeCell ref="C722:G722"/>
    <mergeCell ref="C727:G727"/>
    <mergeCell ref="C733:G733"/>
    <mergeCell ref="C735:G735"/>
    <mergeCell ref="C739:G739"/>
    <mergeCell ref="C698:G698"/>
    <mergeCell ref="C701:G701"/>
    <mergeCell ref="C707:G707"/>
    <mergeCell ref="C710:G710"/>
    <mergeCell ref="C712:G712"/>
    <mergeCell ref="C713:G713"/>
    <mergeCell ref="C676:G676"/>
    <mergeCell ref="C681:G681"/>
    <mergeCell ref="C684:G684"/>
    <mergeCell ref="C689:G689"/>
    <mergeCell ref="C692:G692"/>
    <mergeCell ref="C695:G695"/>
    <mergeCell ref="C660:G660"/>
    <mergeCell ref="C662:G662"/>
    <mergeCell ref="C665:G665"/>
    <mergeCell ref="C668:G668"/>
    <mergeCell ref="C669:G669"/>
    <mergeCell ref="C673:G673"/>
    <mergeCell ref="C636:G636"/>
    <mergeCell ref="C642:G642"/>
    <mergeCell ref="C645:G645"/>
    <mergeCell ref="C649:G649"/>
    <mergeCell ref="C652:G652"/>
    <mergeCell ref="C657:G657"/>
    <mergeCell ref="C618:G618"/>
    <mergeCell ref="C621:G621"/>
    <mergeCell ref="C623:G623"/>
    <mergeCell ref="C625:G625"/>
    <mergeCell ref="C630:G630"/>
    <mergeCell ref="C633:G633"/>
    <mergeCell ref="C606:G606"/>
    <mergeCell ref="C608:G608"/>
    <mergeCell ref="C610:G610"/>
    <mergeCell ref="C612:G612"/>
    <mergeCell ref="C614:G614"/>
    <mergeCell ref="C616:G616"/>
    <mergeCell ref="C591:G591"/>
    <mergeCell ref="C593:G593"/>
    <mergeCell ref="C595:G595"/>
    <mergeCell ref="C598:G598"/>
    <mergeCell ref="C601:G601"/>
    <mergeCell ref="C604:G604"/>
    <mergeCell ref="C576:G576"/>
    <mergeCell ref="C578:G578"/>
    <mergeCell ref="C580:G580"/>
    <mergeCell ref="C582:G582"/>
    <mergeCell ref="C586:G586"/>
    <mergeCell ref="C588:G588"/>
    <mergeCell ref="C560:G560"/>
    <mergeCell ref="C565:G565"/>
    <mergeCell ref="C568:G568"/>
    <mergeCell ref="C570:G570"/>
    <mergeCell ref="C572:G572"/>
    <mergeCell ref="C574:G574"/>
    <mergeCell ref="C538:G538"/>
    <mergeCell ref="C540:G540"/>
    <mergeCell ref="C543:G543"/>
    <mergeCell ref="C547:G547"/>
    <mergeCell ref="C550:G550"/>
    <mergeCell ref="C555:G555"/>
    <mergeCell ref="C523:G523"/>
    <mergeCell ref="C526:G526"/>
    <mergeCell ref="C529:G529"/>
    <mergeCell ref="C531:G531"/>
    <mergeCell ref="C534:G534"/>
    <mergeCell ref="C536:G536"/>
    <mergeCell ref="C502:G502"/>
    <mergeCell ref="C507:G507"/>
    <mergeCell ref="C510:G510"/>
    <mergeCell ref="C513:G513"/>
    <mergeCell ref="C517:G517"/>
    <mergeCell ref="C519:G519"/>
    <mergeCell ref="C484:G484"/>
    <mergeCell ref="C490:G490"/>
    <mergeCell ref="C492:G492"/>
    <mergeCell ref="C496:G496"/>
    <mergeCell ref="C498:G498"/>
    <mergeCell ref="C500:G500"/>
    <mergeCell ref="C470:G470"/>
    <mergeCell ref="C472:G472"/>
    <mergeCell ref="C474:G474"/>
    <mergeCell ref="C476:G476"/>
    <mergeCell ref="C479:G479"/>
    <mergeCell ref="C482:G482"/>
    <mergeCell ref="C452:G452"/>
    <mergeCell ref="C455:G455"/>
    <mergeCell ref="C458:G458"/>
    <mergeCell ref="C462:G462"/>
    <mergeCell ref="C464:G464"/>
    <mergeCell ref="C468:G468"/>
    <mergeCell ref="C426:G426"/>
    <mergeCell ref="C428:G428"/>
    <mergeCell ref="C430:G430"/>
    <mergeCell ref="C432:G432"/>
    <mergeCell ref="C434:G434"/>
    <mergeCell ref="C436:G436"/>
    <mergeCell ref="C403:G403"/>
    <mergeCell ref="C408:G408"/>
    <mergeCell ref="C410:G410"/>
    <mergeCell ref="C419:G419"/>
    <mergeCell ref="C421:G421"/>
    <mergeCell ref="C424:G424"/>
    <mergeCell ref="C386:G386"/>
    <mergeCell ref="C392:G392"/>
    <mergeCell ref="C395:G395"/>
    <mergeCell ref="C397:G397"/>
    <mergeCell ref="C399:G399"/>
    <mergeCell ref="C401:G401"/>
    <mergeCell ref="C363:G363"/>
    <mergeCell ref="C368:G368"/>
    <mergeCell ref="C370:G370"/>
    <mergeCell ref="C379:G379"/>
    <mergeCell ref="C381:G381"/>
    <mergeCell ref="C384:G384"/>
    <mergeCell ref="C343:G343"/>
    <mergeCell ref="C345:G345"/>
    <mergeCell ref="C351:G351"/>
    <mergeCell ref="C355:G355"/>
    <mergeCell ref="C357:G357"/>
    <mergeCell ref="C361:G361"/>
    <mergeCell ref="C331:G331"/>
    <mergeCell ref="C333:G333"/>
    <mergeCell ref="C335:G335"/>
    <mergeCell ref="C337:G337"/>
    <mergeCell ref="C339:G339"/>
    <mergeCell ref="C341:G341"/>
    <mergeCell ref="C315:G315"/>
    <mergeCell ref="C318:G318"/>
    <mergeCell ref="C321:G321"/>
    <mergeCell ref="C323:G323"/>
    <mergeCell ref="C326:G326"/>
    <mergeCell ref="C329:G329"/>
    <mergeCell ref="C300:G300"/>
    <mergeCell ref="C302:G302"/>
    <mergeCell ref="C305:G305"/>
    <mergeCell ref="C308:G308"/>
    <mergeCell ref="C310:G310"/>
    <mergeCell ref="C312:G312"/>
    <mergeCell ref="C284:G284"/>
    <mergeCell ref="C287:G287"/>
    <mergeCell ref="C289:G289"/>
    <mergeCell ref="C291:G291"/>
    <mergeCell ref="C294:G294"/>
    <mergeCell ref="C297:G297"/>
    <mergeCell ref="C258:G258"/>
    <mergeCell ref="C265:G265"/>
    <mergeCell ref="C271:G271"/>
    <mergeCell ref="C274:G274"/>
    <mergeCell ref="C276:G276"/>
    <mergeCell ref="C282:G282"/>
    <mergeCell ref="C241:G241"/>
    <mergeCell ref="C243:G243"/>
    <mergeCell ref="C245:G245"/>
    <mergeCell ref="C247:G247"/>
    <mergeCell ref="C249:G249"/>
    <mergeCell ref="C253:G253"/>
    <mergeCell ref="C228:G228"/>
    <mergeCell ref="C231:G231"/>
    <mergeCell ref="C233:G233"/>
    <mergeCell ref="C235:G235"/>
    <mergeCell ref="C237:G237"/>
    <mergeCell ref="C239:G239"/>
    <mergeCell ref="C214:G214"/>
    <mergeCell ref="C216:G216"/>
    <mergeCell ref="C219:G219"/>
    <mergeCell ref="C221:G221"/>
    <mergeCell ref="C223:G223"/>
    <mergeCell ref="C225:G225"/>
    <mergeCell ref="C197:G197"/>
    <mergeCell ref="C199:G199"/>
    <mergeCell ref="C203:G203"/>
    <mergeCell ref="C205:G205"/>
    <mergeCell ref="C210:G210"/>
    <mergeCell ref="C212:G212"/>
    <mergeCell ref="C182:G182"/>
    <mergeCell ref="C185:G185"/>
    <mergeCell ref="C187:G187"/>
    <mergeCell ref="C189:G189"/>
    <mergeCell ref="C191:G191"/>
    <mergeCell ref="C195:G195"/>
    <mergeCell ref="C167:G167"/>
    <mergeCell ref="C169:G169"/>
    <mergeCell ref="C171:G171"/>
    <mergeCell ref="C174:G174"/>
    <mergeCell ref="C176:G176"/>
    <mergeCell ref="C178:G178"/>
    <mergeCell ref="C155:G155"/>
    <mergeCell ref="C157:G157"/>
    <mergeCell ref="C159:G159"/>
    <mergeCell ref="C161:G161"/>
    <mergeCell ref="C163:G163"/>
    <mergeCell ref="C165:G165"/>
    <mergeCell ref="C139:G139"/>
    <mergeCell ref="C142:G142"/>
    <mergeCell ref="C144:G144"/>
    <mergeCell ref="C149:G149"/>
    <mergeCell ref="C151:G151"/>
    <mergeCell ref="C153:G153"/>
    <mergeCell ref="C120:G120"/>
    <mergeCell ref="C123:G123"/>
    <mergeCell ref="C127:G127"/>
    <mergeCell ref="C130:G130"/>
    <mergeCell ref="C133:G133"/>
    <mergeCell ref="C136:G136"/>
    <mergeCell ref="C103:G103"/>
    <mergeCell ref="C105:G105"/>
    <mergeCell ref="C107:G107"/>
    <mergeCell ref="C111:G111"/>
    <mergeCell ref="C114:G114"/>
    <mergeCell ref="C117:G117"/>
    <mergeCell ref="C81:G81"/>
    <mergeCell ref="C87:G87"/>
    <mergeCell ref="C91:G91"/>
    <mergeCell ref="C95:G95"/>
    <mergeCell ref="C99:G99"/>
    <mergeCell ref="C101:G101"/>
    <mergeCell ref="C64:G64"/>
    <mergeCell ref="C67:G67"/>
    <mergeCell ref="C69:G69"/>
    <mergeCell ref="C74:G74"/>
    <mergeCell ref="C76:G76"/>
    <mergeCell ref="C78:G78"/>
    <mergeCell ref="C48:G48"/>
    <mergeCell ref="C50:G50"/>
    <mergeCell ref="C52:G52"/>
    <mergeCell ref="C57:G57"/>
    <mergeCell ref="C59:G59"/>
    <mergeCell ref="C62:G62"/>
    <mergeCell ref="C30:G30"/>
    <mergeCell ref="C36:G36"/>
    <mergeCell ref="C38:G38"/>
    <mergeCell ref="C42:G42"/>
    <mergeCell ref="C44:G44"/>
    <mergeCell ref="C46:G46"/>
    <mergeCell ref="C17:G17"/>
    <mergeCell ref="C19:G19"/>
    <mergeCell ref="C21:G21"/>
    <mergeCell ref="C24:G24"/>
    <mergeCell ref="C26:G26"/>
    <mergeCell ref="C28:G28"/>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D7B8-95F9-4928-BB75-EF5F3A337DA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171</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56</v>
      </c>
      <c r="C3" s="201" t="s">
        <v>57</v>
      </c>
      <c r="D3" s="199"/>
      <c r="E3" s="199"/>
      <c r="F3" s="199"/>
      <c r="G3" s="200"/>
      <c r="AC3" s="176" t="s">
        <v>173</v>
      </c>
      <c r="AG3" t="s">
        <v>174</v>
      </c>
    </row>
    <row r="4" spans="1:60" ht="24.95" customHeight="1" x14ac:dyDescent="0.2">
      <c r="A4" s="202" t="s">
        <v>9</v>
      </c>
      <c r="B4" s="203" t="s">
        <v>58</v>
      </c>
      <c r="C4" s="204" t="s">
        <v>57</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29</v>
      </c>
      <c r="H6" s="211" t="s">
        <v>30</v>
      </c>
      <c r="I6" s="211" t="s">
        <v>182</v>
      </c>
      <c r="J6" s="211" t="s">
        <v>31</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198</v>
      </c>
      <c r="B8" s="229" t="s">
        <v>76</v>
      </c>
      <c r="C8" s="248" t="s">
        <v>77</v>
      </c>
      <c r="D8" s="230"/>
      <c r="E8" s="231"/>
      <c r="F8" s="232"/>
      <c r="G8" s="232">
        <f>SUMIF(AG9:AG10,"&lt;&gt;NOR",G9:G10)</f>
        <v>0</v>
      </c>
      <c r="H8" s="232"/>
      <c r="I8" s="232">
        <f>SUM(I9:I10)</f>
        <v>0</v>
      </c>
      <c r="J8" s="232"/>
      <c r="K8" s="232">
        <f>SUM(K9:K10)</f>
        <v>0</v>
      </c>
      <c r="L8" s="232"/>
      <c r="M8" s="232">
        <f>SUM(M9:M10)</f>
        <v>0</v>
      </c>
      <c r="N8" s="231"/>
      <c r="O8" s="231">
        <f>SUM(O9:O10)</f>
        <v>0</v>
      </c>
      <c r="P8" s="231"/>
      <c r="Q8" s="231">
        <f>SUM(Q9:Q10)</f>
        <v>0</v>
      </c>
      <c r="R8" s="232"/>
      <c r="S8" s="232"/>
      <c r="T8" s="233"/>
      <c r="U8" s="227"/>
      <c r="V8" s="227">
        <f>SUM(V9:V10)</f>
        <v>0</v>
      </c>
      <c r="W8" s="227"/>
      <c r="X8" s="227"/>
      <c r="Y8" s="227"/>
      <c r="AG8" t="s">
        <v>199</v>
      </c>
    </row>
    <row r="9" spans="1:60" outlineLevel="1" x14ac:dyDescent="0.2">
      <c r="A9" s="235">
        <v>1</v>
      </c>
      <c r="B9" s="236" t="s">
        <v>76</v>
      </c>
      <c r="C9" s="249" t="s">
        <v>1453</v>
      </c>
      <c r="D9" s="237"/>
      <c r="E9" s="238">
        <v>0</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496</v>
      </c>
      <c r="T9" s="241" t="s">
        <v>379</v>
      </c>
      <c r="U9" s="223">
        <v>0</v>
      </c>
      <c r="V9" s="223">
        <f>ROUND(E9*U9,2)</f>
        <v>0</v>
      </c>
      <c r="W9" s="223"/>
      <c r="X9" s="223" t="s">
        <v>205</v>
      </c>
      <c r="Y9" s="223" t="s">
        <v>206</v>
      </c>
      <c r="Z9" s="212"/>
      <c r="AA9" s="212"/>
      <c r="AB9" s="212"/>
      <c r="AC9" s="212"/>
      <c r="AD9" s="212"/>
      <c r="AE9" s="212"/>
      <c r="AF9" s="212"/>
      <c r="AG9" s="212" t="s">
        <v>207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c r="D10" s="247"/>
      <c r="E10" s="247"/>
      <c r="F10" s="247"/>
      <c r="G10" s="247"/>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8" t="s">
        <v>198</v>
      </c>
      <c r="B11" s="229" t="s">
        <v>78</v>
      </c>
      <c r="C11" s="248" t="s">
        <v>79</v>
      </c>
      <c r="D11" s="230"/>
      <c r="E11" s="231"/>
      <c r="F11" s="232"/>
      <c r="G11" s="232">
        <f>SUMIF(AG12:AG30,"&lt;&gt;NOR",G12:G30)</f>
        <v>0</v>
      </c>
      <c r="H11" s="232"/>
      <c r="I11" s="232">
        <f>SUM(I12:I30)</f>
        <v>0</v>
      </c>
      <c r="J11" s="232"/>
      <c r="K11" s="232">
        <f>SUM(K12:K30)</f>
        <v>0</v>
      </c>
      <c r="L11" s="232"/>
      <c r="M11" s="232">
        <f>SUM(M12:M30)</f>
        <v>0</v>
      </c>
      <c r="N11" s="231"/>
      <c r="O11" s="231">
        <f>SUM(O12:O30)</f>
        <v>0</v>
      </c>
      <c r="P11" s="231"/>
      <c r="Q11" s="231">
        <f>SUM(Q12:Q30)</f>
        <v>0</v>
      </c>
      <c r="R11" s="232"/>
      <c r="S11" s="232"/>
      <c r="T11" s="233"/>
      <c r="U11" s="227"/>
      <c r="V11" s="227">
        <f>SUM(V12:V30)</f>
        <v>4.6500000000000004</v>
      </c>
      <c r="W11" s="227"/>
      <c r="X11" s="227"/>
      <c r="Y11" s="227"/>
      <c r="AG11" t="s">
        <v>199</v>
      </c>
    </row>
    <row r="12" spans="1:60" outlineLevel="1" x14ac:dyDescent="0.2">
      <c r="A12" s="235">
        <v>2</v>
      </c>
      <c r="B12" s="236" t="s">
        <v>219</v>
      </c>
      <c r="C12" s="249" t="s">
        <v>220</v>
      </c>
      <c r="D12" s="237" t="s">
        <v>202</v>
      </c>
      <c r="E12" s="238">
        <v>10.56</v>
      </c>
      <c r="F12" s="239"/>
      <c r="G12" s="240">
        <f>ROUND(E12*F12,2)</f>
        <v>0</v>
      </c>
      <c r="H12" s="239"/>
      <c r="I12" s="240">
        <f>ROUND(E12*H12,2)</f>
        <v>0</v>
      </c>
      <c r="J12" s="239"/>
      <c r="K12" s="240">
        <f>ROUND(E12*J12,2)</f>
        <v>0</v>
      </c>
      <c r="L12" s="240">
        <v>21</v>
      </c>
      <c r="M12" s="240">
        <f>G12*(1+L12/100)</f>
        <v>0</v>
      </c>
      <c r="N12" s="238">
        <v>0</v>
      </c>
      <c r="O12" s="238">
        <f>ROUND(E12*N12,2)</f>
        <v>0</v>
      </c>
      <c r="P12" s="238">
        <v>0</v>
      </c>
      <c r="Q12" s="238">
        <f>ROUND(E12*P12,2)</f>
        <v>0</v>
      </c>
      <c r="R12" s="240" t="s">
        <v>203</v>
      </c>
      <c r="S12" s="240" t="s">
        <v>204</v>
      </c>
      <c r="T12" s="241" t="s">
        <v>204</v>
      </c>
      <c r="U12" s="223">
        <v>0.23</v>
      </c>
      <c r="V12" s="223">
        <f>ROUND(E12*U12,2)</f>
        <v>2.4300000000000002</v>
      </c>
      <c r="W12" s="223"/>
      <c r="X12" s="223" t="s">
        <v>205</v>
      </c>
      <c r="Y12" s="223" t="s">
        <v>206</v>
      </c>
      <c r="Z12" s="212"/>
      <c r="AA12" s="212"/>
      <c r="AB12" s="212"/>
      <c r="AC12" s="212"/>
      <c r="AD12" s="212"/>
      <c r="AE12" s="212"/>
      <c r="AF12" s="212"/>
      <c r="AG12" s="212" t="s">
        <v>207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2" x14ac:dyDescent="0.2">
      <c r="A13" s="219"/>
      <c r="B13" s="220"/>
      <c r="C13" s="250" t="s">
        <v>221</v>
      </c>
      <c r="D13" s="242"/>
      <c r="E13" s="242"/>
      <c r="F13" s="242"/>
      <c r="G13" s="242"/>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209</v>
      </c>
      <c r="AH13" s="212"/>
      <c r="AI13" s="212"/>
      <c r="AJ13" s="212"/>
      <c r="AK13" s="212"/>
      <c r="AL13" s="212"/>
      <c r="AM13" s="212"/>
      <c r="AN13" s="212"/>
      <c r="AO13" s="212"/>
      <c r="AP13" s="212"/>
      <c r="AQ13" s="212"/>
      <c r="AR13" s="212"/>
      <c r="AS13" s="212"/>
      <c r="AT13" s="212"/>
      <c r="AU13" s="212"/>
      <c r="AV13" s="212"/>
      <c r="AW13" s="212"/>
      <c r="AX13" s="212"/>
      <c r="AY13" s="212"/>
      <c r="AZ13" s="212"/>
      <c r="BA13" s="245" t="str">
        <f>C13</f>
        <v>zapažených i nezapažených s urovnáním dna do předepsaného profilu a spádu, s přehozením výkopku na přilehlém terénu na vzdálenost do 3 m od podélné osy rýhy nebo s naložením výkopku na dopravní prostředek.</v>
      </c>
      <c r="BB13" s="212"/>
      <c r="BC13" s="212"/>
      <c r="BD13" s="212"/>
      <c r="BE13" s="212"/>
      <c r="BF13" s="212"/>
      <c r="BG13" s="212"/>
      <c r="BH13" s="212"/>
    </row>
    <row r="14" spans="1:60" outlineLevel="2" x14ac:dyDescent="0.2">
      <c r="A14" s="219"/>
      <c r="B14" s="220"/>
      <c r="C14" s="251" t="s">
        <v>1454</v>
      </c>
      <c r="D14" s="225"/>
      <c r="E14" s="226">
        <v>10.56</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211</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2"/>
      <c r="D15" s="244"/>
      <c r="E15" s="244"/>
      <c r="F15" s="244"/>
      <c r="G15" s="244"/>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215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5">
        <v>3</v>
      </c>
      <c r="B16" s="236" t="s">
        <v>241</v>
      </c>
      <c r="C16" s="249" t="s">
        <v>242</v>
      </c>
      <c r="D16" s="237" t="s">
        <v>202</v>
      </c>
      <c r="E16" s="238">
        <v>7.76</v>
      </c>
      <c r="F16" s="239"/>
      <c r="G16" s="240">
        <f>ROUND(E16*F16,2)</f>
        <v>0</v>
      </c>
      <c r="H16" s="239"/>
      <c r="I16" s="240">
        <f>ROUND(E16*H16,2)</f>
        <v>0</v>
      </c>
      <c r="J16" s="239"/>
      <c r="K16" s="240">
        <f>ROUND(E16*J16,2)</f>
        <v>0</v>
      </c>
      <c r="L16" s="240">
        <v>21</v>
      </c>
      <c r="M16" s="240">
        <f>G16*(1+L16/100)</f>
        <v>0</v>
      </c>
      <c r="N16" s="238">
        <v>0</v>
      </c>
      <c r="O16" s="238">
        <f>ROUND(E16*N16,2)</f>
        <v>0</v>
      </c>
      <c r="P16" s="238">
        <v>0</v>
      </c>
      <c r="Q16" s="238">
        <f>ROUND(E16*P16,2)</f>
        <v>0</v>
      </c>
      <c r="R16" s="240" t="s">
        <v>203</v>
      </c>
      <c r="S16" s="240" t="s">
        <v>204</v>
      </c>
      <c r="T16" s="241" t="s">
        <v>204</v>
      </c>
      <c r="U16" s="223">
        <v>1.0999999999999999E-2</v>
      </c>
      <c r="V16" s="223">
        <f>ROUND(E16*U16,2)</f>
        <v>0.09</v>
      </c>
      <c r="W16" s="223"/>
      <c r="X16" s="223" t="s">
        <v>205</v>
      </c>
      <c r="Y16" s="223" t="s">
        <v>206</v>
      </c>
      <c r="Z16" s="212"/>
      <c r="AA16" s="212"/>
      <c r="AB16" s="212"/>
      <c r="AC16" s="212"/>
      <c r="AD16" s="212"/>
      <c r="AE16" s="212"/>
      <c r="AF16" s="212"/>
      <c r="AG16" s="212" t="s">
        <v>207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0" t="s">
        <v>243</v>
      </c>
      <c r="D17" s="242"/>
      <c r="E17" s="242"/>
      <c r="F17" s="242"/>
      <c r="G17" s="24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1" t="s">
        <v>1455</v>
      </c>
      <c r="D18" s="225"/>
      <c r="E18" s="226">
        <v>7.76</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211</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2"/>
      <c r="D19" s="244"/>
      <c r="E19" s="244"/>
      <c r="F19" s="244"/>
      <c r="G19" s="244"/>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215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5">
        <v>4</v>
      </c>
      <c r="B20" s="236" t="s">
        <v>245</v>
      </c>
      <c r="C20" s="249" t="s">
        <v>246</v>
      </c>
      <c r="D20" s="237" t="s">
        <v>202</v>
      </c>
      <c r="E20" s="238">
        <v>194</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t="s">
        <v>203</v>
      </c>
      <c r="S20" s="240" t="s">
        <v>204</v>
      </c>
      <c r="T20" s="241" t="s">
        <v>204</v>
      </c>
      <c r="U20" s="223">
        <v>0</v>
      </c>
      <c r="V20" s="223">
        <f>ROUND(E20*U20,2)</f>
        <v>0</v>
      </c>
      <c r="W20" s="223"/>
      <c r="X20" s="223" t="s">
        <v>205</v>
      </c>
      <c r="Y20" s="223" t="s">
        <v>206</v>
      </c>
      <c r="Z20" s="212"/>
      <c r="AA20" s="212"/>
      <c r="AB20" s="212"/>
      <c r="AC20" s="212"/>
      <c r="AD20" s="212"/>
      <c r="AE20" s="212"/>
      <c r="AF20" s="212"/>
      <c r="AG20" s="212" t="s">
        <v>207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0" t="s">
        <v>243</v>
      </c>
      <c r="D21" s="242"/>
      <c r="E21" s="242"/>
      <c r="F21" s="242"/>
      <c r="G21" s="242"/>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209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1" t="s">
        <v>1456</v>
      </c>
      <c r="D22" s="225"/>
      <c r="E22" s="226">
        <v>194</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211</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2"/>
      <c r="D23" s="244"/>
      <c r="E23" s="244"/>
      <c r="F23" s="244"/>
      <c r="G23" s="244"/>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215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5">
        <v>5</v>
      </c>
      <c r="B24" s="236" t="s">
        <v>1457</v>
      </c>
      <c r="C24" s="249" t="s">
        <v>1458</v>
      </c>
      <c r="D24" s="237" t="s">
        <v>202</v>
      </c>
      <c r="E24" s="238">
        <v>10.56</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t="s">
        <v>203</v>
      </c>
      <c r="S24" s="240" t="s">
        <v>204</v>
      </c>
      <c r="T24" s="241" t="s">
        <v>204</v>
      </c>
      <c r="U24" s="223">
        <v>0.20200000000000001</v>
      </c>
      <c r="V24" s="223">
        <f>ROUND(E24*U24,2)</f>
        <v>2.13</v>
      </c>
      <c r="W24" s="223"/>
      <c r="X24" s="223" t="s">
        <v>205</v>
      </c>
      <c r="Y24" s="223" t="s">
        <v>206</v>
      </c>
      <c r="Z24" s="212"/>
      <c r="AA24" s="212"/>
      <c r="AB24" s="212"/>
      <c r="AC24" s="212"/>
      <c r="AD24" s="212"/>
      <c r="AE24" s="212"/>
      <c r="AF24" s="212"/>
      <c r="AG24" s="212" t="s">
        <v>207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0" t="s">
        <v>250</v>
      </c>
      <c r="D25" s="242"/>
      <c r="E25" s="242"/>
      <c r="F25" s="242"/>
      <c r="G25" s="242"/>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1" t="s">
        <v>1454</v>
      </c>
      <c r="D26" s="225"/>
      <c r="E26" s="226">
        <v>10.56</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211</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2"/>
      <c r="D27" s="244"/>
      <c r="E27" s="244"/>
      <c r="F27" s="244"/>
      <c r="G27" s="244"/>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215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5">
        <v>6</v>
      </c>
      <c r="B28" s="236" t="s">
        <v>278</v>
      </c>
      <c r="C28" s="249" t="s">
        <v>279</v>
      </c>
      <c r="D28" s="237" t="s">
        <v>202</v>
      </c>
      <c r="E28" s="238">
        <v>7.76</v>
      </c>
      <c r="F28" s="239"/>
      <c r="G28" s="240">
        <f>ROUND(E28*F28,2)</f>
        <v>0</v>
      </c>
      <c r="H28" s="239"/>
      <c r="I28" s="240">
        <f>ROUND(E28*H28,2)</f>
        <v>0</v>
      </c>
      <c r="J28" s="239"/>
      <c r="K28" s="240">
        <f>ROUND(E28*J28,2)</f>
        <v>0</v>
      </c>
      <c r="L28" s="240">
        <v>21</v>
      </c>
      <c r="M28" s="240">
        <f>G28*(1+L28/100)</f>
        <v>0</v>
      </c>
      <c r="N28" s="238">
        <v>0</v>
      </c>
      <c r="O28" s="238">
        <f>ROUND(E28*N28,2)</f>
        <v>0</v>
      </c>
      <c r="P28" s="238">
        <v>0</v>
      </c>
      <c r="Q28" s="238">
        <f>ROUND(E28*P28,2)</f>
        <v>0</v>
      </c>
      <c r="R28" s="240" t="s">
        <v>203</v>
      </c>
      <c r="S28" s="240" t="s">
        <v>204</v>
      </c>
      <c r="T28" s="241" t="s">
        <v>204</v>
      </c>
      <c r="U28" s="223">
        <v>0</v>
      </c>
      <c r="V28" s="223">
        <f>ROUND(E28*U28,2)</f>
        <v>0</v>
      </c>
      <c r="W28" s="223"/>
      <c r="X28" s="223" t="s">
        <v>205</v>
      </c>
      <c r="Y28" s="223" t="s">
        <v>206</v>
      </c>
      <c r="Z28" s="212"/>
      <c r="AA28" s="212"/>
      <c r="AB28" s="212"/>
      <c r="AC28" s="212"/>
      <c r="AD28" s="212"/>
      <c r="AE28" s="212"/>
      <c r="AF28" s="212"/>
      <c r="AG28" s="212" t="s">
        <v>207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1" t="s">
        <v>1459</v>
      </c>
      <c r="D29" s="225"/>
      <c r="E29" s="226">
        <v>7.76</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211</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2"/>
      <c r="D30" s="244"/>
      <c r="E30" s="244"/>
      <c r="F30" s="244"/>
      <c r="G30" s="244"/>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215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228" t="s">
        <v>198</v>
      </c>
      <c r="B31" s="229" t="s">
        <v>82</v>
      </c>
      <c r="C31" s="248" t="s">
        <v>83</v>
      </c>
      <c r="D31" s="230"/>
      <c r="E31" s="231"/>
      <c r="F31" s="232"/>
      <c r="G31" s="232">
        <f>SUMIF(AG32:AG33,"&lt;&gt;NOR",G32:G33)</f>
        <v>0</v>
      </c>
      <c r="H31" s="232"/>
      <c r="I31" s="232">
        <f>SUM(I32:I33)</f>
        <v>0</v>
      </c>
      <c r="J31" s="232"/>
      <c r="K31" s="232">
        <f>SUM(K32:K33)</f>
        <v>0</v>
      </c>
      <c r="L31" s="232"/>
      <c r="M31" s="232">
        <f>SUM(M32:M33)</f>
        <v>0</v>
      </c>
      <c r="N31" s="231"/>
      <c r="O31" s="231">
        <f>SUM(O32:O33)</f>
        <v>0.69</v>
      </c>
      <c r="P31" s="231"/>
      <c r="Q31" s="231">
        <f>SUM(Q32:Q33)</f>
        <v>0</v>
      </c>
      <c r="R31" s="232"/>
      <c r="S31" s="232"/>
      <c r="T31" s="233"/>
      <c r="U31" s="227"/>
      <c r="V31" s="227">
        <f>SUM(V32:V33)</f>
        <v>2.5299999999999998</v>
      </c>
      <c r="W31" s="227"/>
      <c r="X31" s="227"/>
      <c r="Y31" s="227"/>
      <c r="AG31" t="s">
        <v>199</v>
      </c>
    </row>
    <row r="32" spans="1:60" outlineLevel="1" x14ac:dyDescent="0.2">
      <c r="A32" s="235">
        <v>7</v>
      </c>
      <c r="B32" s="236" t="s">
        <v>1460</v>
      </c>
      <c r="C32" s="249" t="s">
        <v>1461</v>
      </c>
      <c r="D32" s="237" t="s">
        <v>332</v>
      </c>
      <c r="E32" s="238">
        <v>1</v>
      </c>
      <c r="F32" s="239"/>
      <c r="G32" s="240">
        <f>ROUND(E32*F32,2)</f>
        <v>0</v>
      </c>
      <c r="H32" s="239"/>
      <c r="I32" s="240">
        <f>ROUND(E32*H32,2)</f>
        <v>0</v>
      </c>
      <c r="J32" s="239"/>
      <c r="K32" s="240">
        <f>ROUND(E32*J32,2)</f>
        <v>0</v>
      </c>
      <c r="L32" s="240">
        <v>21</v>
      </c>
      <c r="M32" s="240">
        <f>G32*(1+L32/100)</f>
        <v>0</v>
      </c>
      <c r="N32" s="238">
        <v>0.69188000000000005</v>
      </c>
      <c r="O32" s="238">
        <f>ROUND(E32*N32,2)</f>
        <v>0.69</v>
      </c>
      <c r="P32" s="238">
        <v>0</v>
      </c>
      <c r="Q32" s="238">
        <f>ROUND(E32*P32,2)</f>
        <v>0</v>
      </c>
      <c r="R32" s="240"/>
      <c r="S32" s="240" t="s">
        <v>496</v>
      </c>
      <c r="T32" s="241" t="s">
        <v>204</v>
      </c>
      <c r="U32" s="223">
        <v>2.5339999999999998</v>
      </c>
      <c r="V32" s="223">
        <f>ROUND(E32*U32,2)</f>
        <v>2.5299999999999998</v>
      </c>
      <c r="W32" s="223"/>
      <c r="X32" s="223" t="s">
        <v>205</v>
      </c>
      <c r="Y32" s="223" t="s">
        <v>206</v>
      </c>
      <c r="Z32" s="212"/>
      <c r="AA32" s="212"/>
      <c r="AB32" s="212"/>
      <c r="AC32" s="212"/>
      <c r="AD32" s="212"/>
      <c r="AE32" s="212"/>
      <c r="AF32" s="212"/>
      <c r="AG32" s="212" t="s">
        <v>207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5"/>
      <c r="D33" s="247"/>
      <c r="E33" s="247"/>
      <c r="F33" s="247"/>
      <c r="G33" s="247"/>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215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8" t="s">
        <v>198</v>
      </c>
      <c r="B34" s="229" t="s">
        <v>90</v>
      </c>
      <c r="C34" s="248" t="s">
        <v>91</v>
      </c>
      <c r="D34" s="230"/>
      <c r="E34" s="231"/>
      <c r="F34" s="232"/>
      <c r="G34" s="232">
        <f>SUMIF(AG35:AG38,"&lt;&gt;NOR",G35:G38)</f>
        <v>0</v>
      </c>
      <c r="H34" s="232"/>
      <c r="I34" s="232">
        <f>SUM(I35:I38)</f>
        <v>0</v>
      </c>
      <c r="J34" s="232"/>
      <c r="K34" s="232">
        <f>SUM(K35:K38)</f>
        <v>0</v>
      </c>
      <c r="L34" s="232"/>
      <c r="M34" s="232">
        <f>SUM(M35:M38)</f>
        <v>0</v>
      </c>
      <c r="N34" s="231"/>
      <c r="O34" s="231">
        <f>SUM(O35:O38)</f>
        <v>0.04</v>
      </c>
      <c r="P34" s="231"/>
      <c r="Q34" s="231">
        <f>SUM(Q35:Q38)</f>
        <v>0</v>
      </c>
      <c r="R34" s="232"/>
      <c r="S34" s="232"/>
      <c r="T34" s="233"/>
      <c r="U34" s="227"/>
      <c r="V34" s="227">
        <f>SUM(V35:V38)</f>
        <v>1.23</v>
      </c>
      <c r="W34" s="227"/>
      <c r="X34" s="227"/>
      <c r="Y34" s="227"/>
      <c r="AG34" t="s">
        <v>199</v>
      </c>
    </row>
    <row r="35" spans="1:60" outlineLevel="1" x14ac:dyDescent="0.2">
      <c r="A35" s="235">
        <v>8</v>
      </c>
      <c r="B35" s="236" t="s">
        <v>536</v>
      </c>
      <c r="C35" s="249" t="s">
        <v>537</v>
      </c>
      <c r="D35" s="237" t="s">
        <v>384</v>
      </c>
      <c r="E35" s="238">
        <v>8.1999999999999993</v>
      </c>
      <c r="F35" s="239"/>
      <c r="G35" s="240">
        <f>ROUND(E35*F35,2)</f>
        <v>0</v>
      </c>
      <c r="H35" s="239"/>
      <c r="I35" s="240">
        <f>ROUND(E35*H35,2)</f>
        <v>0</v>
      </c>
      <c r="J35" s="239"/>
      <c r="K35" s="240">
        <f>ROUND(E35*J35,2)</f>
        <v>0</v>
      </c>
      <c r="L35" s="240">
        <v>21</v>
      </c>
      <c r="M35" s="240">
        <f>G35*(1+L35/100)</f>
        <v>0</v>
      </c>
      <c r="N35" s="238">
        <v>4.3299999999999996E-3</v>
      </c>
      <c r="O35" s="238">
        <f>ROUND(E35*N35,2)</f>
        <v>0.04</v>
      </c>
      <c r="P35" s="238">
        <v>0</v>
      </c>
      <c r="Q35" s="238">
        <f>ROUND(E35*P35,2)</f>
        <v>0</v>
      </c>
      <c r="R35" s="240" t="s">
        <v>319</v>
      </c>
      <c r="S35" s="240" t="s">
        <v>204</v>
      </c>
      <c r="T35" s="241" t="s">
        <v>204</v>
      </c>
      <c r="U35" s="223">
        <v>0.15</v>
      </c>
      <c r="V35" s="223">
        <f>ROUND(E35*U35,2)</f>
        <v>1.23</v>
      </c>
      <c r="W35" s="223"/>
      <c r="X35" s="223" t="s">
        <v>205</v>
      </c>
      <c r="Y35" s="223" t="s">
        <v>206</v>
      </c>
      <c r="Z35" s="212"/>
      <c r="AA35" s="212"/>
      <c r="AB35" s="212"/>
      <c r="AC35" s="212"/>
      <c r="AD35" s="212"/>
      <c r="AE35" s="212"/>
      <c r="AF35" s="212"/>
      <c r="AG35" s="212" t="s">
        <v>207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0" t="s">
        <v>534</v>
      </c>
      <c r="D36" s="242"/>
      <c r="E36" s="242"/>
      <c r="F36" s="242"/>
      <c r="G36" s="242"/>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209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1" t="s">
        <v>1462</v>
      </c>
      <c r="D37" s="225"/>
      <c r="E37" s="226">
        <v>8.1999999999999993</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211</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2"/>
      <c r="D38" s="244"/>
      <c r="E38" s="244"/>
      <c r="F38" s="244"/>
      <c r="G38" s="244"/>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215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8" t="s">
        <v>198</v>
      </c>
      <c r="B39" s="229" t="s">
        <v>98</v>
      </c>
      <c r="C39" s="248" t="s">
        <v>99</v>
      </c>
      <c r="D39" s="230"/>
      <c r="E39" s="231"/>
      <c r="F39" s="232"/>
      <c r="G39" s="232">
        <f>SUMIF(AG40:AG44,"&lt;&gt;NOR",G40:G44)</f>
        <v>0</v>
      </c>
      <c r="H39" s="232"/>
      <c r="I39" s="232">
        <f>SUM(I40:I44)</f>
        <v>0</v>
      </c>
      <c r="J39" s="232"/>
      <c r="K39" s="232">
        <f>SUM(K40:K44)</f>
        <v>0</v>
      </c>
      <c r="L39" s="232"/>
      <c r="M39" s="232">
        <f>SUM(M40:M44)</f>
        <v>0</v>
      </c>
      <c r="N39" s="231"/>
      <c r="O39" s="231">
        <f>SUM(O40:O44)</f>
        <v>10.77</v>
      </c>
      <c r="P39" s="231"/>
      <c r="Q39" s="231">
        <f>SUM(Q40:Q44)</f>
        <v>0</v>
      </c>
      <c r="R39" s="232"/>
      <c r="S39" s="232"/>
      <c r="T39" s="233"/>
      <c r="U39" s="227"/>
      <c r="V39" s="227">
        <f>SUM(V40:V44)</f>
        <v>0</v>
      </c>
      <c r="W39" s="227"/>
      <c r="X39" s="227"/>
      <c r="Y39" s="227"/>
      <c r="AG39" t="s">
        <v>199</v>
      </c>
    </row>
    <row r="40" spans="1:60" ht="22.5" outlineLevel="1" x14ac:dyDescent="0.2">
      <c r="A40" s="235">
        <v>9</v>
      </c>
      <c r="B40" s="236" t="s">
        <v>1463</v>
      </c>
      <c r="C40" s="249" t="s">
        <v>1464</v>
      </c>
      <c r="D40" s="237" t="s">
        <v>384</v>
      </c>
      <c r="E40" s="238">
        <v>34</v>
      </c>
      <c r="F40" s="239"/>
      <c r="G40" s="240">
        <f>ROUND(E40*F40,2)</f>
        <v>0</v>
      </c>
      <c r="H40" s="239"/>
      <c r="I40" s="240">
        <f>ROUND(E40*H40,2)</f>
        <v>0</v>
      </c>
      <c r="J40" s="239"/>
      <c r="K40" s="240">
        <f>ROUND(E40*J40,2)</f>
        <v>0</v>
      </c>
      <c r="L40" s="240">
        <v>21</v>
      </c>
      <c r="M40" s="240">
        <f>G40*(1+L40/100)</f>
        <v>0</v>
      </c>
      <c r="N40" s="238">
        <v>0.31669000000000003</v>
      </c>
      <c r="O40" s="238">
        <f>ROUND(E40*N40,2)</f>
        <v>10.77</v>
      </c>
      <c r="P40" s="238">
        <v>0</v>
      </c>
      <c r="Q40" s="238">
        <f>ROUND(E40*P40,2)</f>
        <v>0</v>
      </c>
      <c r="R40" s="240" t="s">
        <v>425</v>
      </c>
      <c r="S40" s="240" t="s">
        <v>204</v>
      </c>
      <c r="T40" s="241" t="s">
        <v>426</v>
      </c>
      <c r="U40" s="223">
        <v>0</v>
      </c>
      <c r="V40" s="223">
        <f>ROUND(E40*U40,2)</f>
        <v>0</v>
      </c>
      <c r="W40" s="223"/>
      <c r="X40" s="223" t="s">
        <v>427</v>
      </c>
      <c r="Y40" s="223" t="s">
        <v>206</v>
      </c>
      <c r="Z40" s="212"/>
      <c r="AA40" s="212"/>
      <c r="AB40" s="212"/>
      <c r="AC40" s="212"/>
      <c r="AD40" s="212"/>
      <c r="AE40" s="212"/>
      <c r="AF40" s="212"/>
      <c r="AG40" s="212" t="s">
        <v>428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50" t="s">
        <v>1465</v>
      </c>
      <c r="D41" s="242"/>
      <c r="E41" s="242"/>
      <c r="F41" s="242"/>
      <c r="G41" s="242"/>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209</v>
      </c>
      <c r="AH41" s="212"/>
      <c r="AI41" s="212"/>
      <c r="AJ41" s="212"/>
      <c r="AK41" s="212"/>
      <c r="AL41" s="212"/>
      <c r="AM41" s="212"/>
      <c r="AN41" s="212"/>
      <c r="AO41" s="212"/>
      <c r="AP41" s="212"/>
      <c r="AQ41" s="212"/>
      <c r="AR41" s="212"/>
      <c r="AS41" s="212"/>
      <c r="AT41" s="212"/>
      <c r="AU41" s="212"/>
      <c r="AV41" s="212"/>
      <c r="AW41" s="212"/>
      <c r="AX41" s="212"/>
      <c r="AY41" s="212"/>
      <c r="AZ41" s="212"/>
      <c r="BA41" s="245" t="str">
        <f>C41</f>
        <v>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v>
      </c>
      <c r="BB41" s="212"/>
      <c r="BC41" s="212"/>
      <c r="BD41" s="212"/>
      <c r="BE41" s="212"/>
      <c r="BF41" s="212"/>
      <c r="BG41" s="212"/>
      <c r="BH41" s="212"/>
    </row>
    <row r="42" spans="1:60" ht="22.5" outlineLevel="2" x14ac:dyDescent="0.2">
      <c r="A42" s="219"/>
      <c r="B42" s="220"/>
      <c r="C42" s="251" t="s">
        <v>1466</v>
      </c>
      <c r="D42" s="225"/>
      <c r="E42" s="226"/>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211</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1" t="s">
        <v>1467</v>
      </c>
      <c r="D43" s="225"/>
      <c r="E43" s="226">
        <v>34</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211</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2"/>
      <c r="D44" s="244"/>
      <c r="E44" s="244"/>
      <c r="F44" s="244"/>
      <c r="G44" s="244"/>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215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8" t="s">
        <v>198</v>
      </c>
      <c r="B45" s="229" t="s">
        <v>104</v>
      </c>
      <c r="C45" s="248" t="s">
        <v>105</v>
      </c>
      <c r="D45" s="230"/>
      <c r="E45" s="231"/>
      <c r="F45" s="232"/>
      <c r="G45" s="232">
        <f>SUMIF(AG46:AG51,"&lt;&gt;NOR",G46:G51)</f>
        <v>0</v>
      </c>
      <c r="H45" s="232"/>
      <c r="I45" s="232">
        <f>SUM(I46:I51)</f>
        <v>0</v>
      </c>
      <c r="J45" s="232"/>
      <c r="K45" s="232">
        <f>SUM(K46:K51)</f>
        <v>0</v>
      </c>
      <c r="L45" s="232"/>
      <c r="M45" s="232">
        <f>SUM(M46:M51)</f>
        <v>0</v>
      </c>
      <c r="N45" s="231"/>
      <c r="O45" s="231">
        <f>SUM(O46:O51)</f>
        <v>0.04</v>
      </c>
      <c r="P45" s="231"/>
      <c r="Q45" s="231">
        <f>SUM(Q46:Q51)</f>
        <v>0</v>
      </c>
      <c r="R45" s="232"/>
      <c r="S45" s="232"/>
      <c r="T45" s="233"/>
      <c r="U45" s="227"/>
      <c r="V45" s="227">
        <f>SUM(V46:V51)</f>
        <v>0.52</v>
      </c>
      <c r="W45" s="227"/>
      <c r="X45" s="227"/>
      <c r="Y45" s="227"/>
      <c r="AG45" t="s">
        <v>199</v>
      </c>
    </row>
    <row r="46" spans="1:60" ht="45" outlineLevel="1" x14ac:dyDescent="0.2">
      <c r="A46" s="235">
        <v>10</v>
      </c>
      <c r="B46" s="236" t="s">
        <v>1468</v>
      </c>
      <c r="C46" s="249" t="s">
        <v>1469</v>
      </c>
      <c r="D46" s="237" t="s">
        <v>332</v>
      </c>
      <c r="E46" s="238">
        <v>1</v>
      </c>
      <c r="F46" s="239"/>
      <c r="G46" s="240">
        <f>ROUND(E46*F46,2)</f>
        <v>0</v>
      </c>
      <c r="H46" s="239"/>
      <c r="I46" s="240">
        <f>ROUND(E46*H46,2)</f>
        <v>0</v>
      </c>
      <c r="J46" s="239"/>
      <c r="K46" s="240">
        <f>ROUND(E46*J46,2)</f>
        <v>0</v>
      </c>
      <c r="L46" s="240">
        <v>21</v>
      </c>
      <c r="M46" s="240">
        <f>G46*(1+L46/100)</f>
        <v>0</v>
      </c>
      <c r="N46" s="238">
        <v>2.8639999999999999E-2</v>
      </c>
      <c r="O46" s="238">
        <f>ROUND(E46*N46,2)</f>
        <v>0.03</v>
      </c>
      <c r="P46" s="238">
        <v>0</v>
      </c>
      <c r="Q46" s="238">
        <f>ROUND(E46*P46,2)</f>
        <v>0</v>
      </c>
      <c r="R46" s="240" t="s">
        <v>302</v>
      </c>
      <c r="S46" s="240" t="s">
        <v>204</v>
      </c>
      <c r="T46" s="241" t="s">
        <v>204</v>
      </c>
      <c r="U46" s="223">
        <v>0.52</v>
      </c>
      <c r="V46" s="223">
        <f>ROUND(E46*U46,2)</f>
        <v>0.52</v>
      </c>
      <c r="W46" s="223"/>
      <c r="X46" s="223" t="s">
        <v>205</v>
      </c>
      <c r="Y46" s="223" t="s">
        <v>206</v>
      </c>
      <c r="Z46" s="212"/>
      <c r="AA46" s="212"/>
      <c r="AB46" s="212"/>
      <c r="AC46" s="212"/>
      <c r="AD46" s="212"/>
      <c r="AE46" s="212"/>
      <c r="AF46" s="212"/>
      <c r="AG46" s="212" t="s">
        <v>207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1" t="s">
        <v>1470</v>
      </c>
      <c r="D47" s="225"/>
      <c r="E47" s="226">
        <v>1</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211</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2"/>
      <c r="D48" s="244"/>
      <c r="E48" s="244"/>
      <c r="F48" s="244"/>
      <c r="G48" s="244"/>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215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5">
        <v>11</v>
      </c>
      <c r="B49" s="236" t="s">
        <v>1471</v>
      </c>
      <c r="C49" s="249" t="s">
        <v>1472</v>
      </c>
      <c r="D49" s="237" t="s">
        <v>332</v>
      </c>
      <c r="E49" s="238">
        <v>1</v>
      </c>
      <c r="F49" s="239"/>
      <c r="G49" s="240">
        <f>ROUND(E49*F49,2)</f>
        <v>0</v>
      </c>
      <c r="H49" s="239"/>
      <c r="I49" s="240">
        <f>ROUND(E49*H49,2)</f>
        <v>0</v>
      </c>
      <c r="J49" s="239"/>
      <c r="K49" s="240">
        <f>ROUND(E49*J49,2)</f>
        <v>0</v>
      </c>
      <c r="L49" s="240">
        <v>21</v>
      </c>
      <c r="M49" s="240">
        <f>G49*(1+L49/100)</f>
        <v>0</v>
      </c>
      <c r="N49" s="238">
        <v>6.0000000000000001E-3</v>
      </c>
      <c r="O49" s="238">
        <f>ROUND(E49*N49,2)</f>
        <v>0.01</v>
      </c>
      <c r="P49" s="238">
        <v>0</v>
      </c>
      <c r="Q49" s="238">
        <f>ROUND(E49*P49,2)</f>
        <v>0</v>
      </c>
      <c r="R49" s="240"/>
      <c r="S49" s="240" t="s">
        <v>496</v>
      </c>
      <c r="T49" s="241" t="s">
        <v>379</v>
      </c>
      <c r="U49" s="223">
        <v>0</v>
      </c>
      <c r="V49" s="223">
        <f>ROUND(E49*U49,2)</f>
        <v>0</v>
      </c>
      <c r="W49" s="223"/>
      <c r="X49" s="223" t="s">
        <v>285</v>
      </c>
      <c r="Y49" s="223" t="s">
        <v>206</v>
      </c>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1" t="s">
        <v>78</v>
      </c>
      <c r="D50" s="225"/>
      <c r="E50" s="226">
        <v>1</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211</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2"/>
      <c r="D51" s="244"/>
      <c r="E51" s="244"/>
      <c r="F51" s="244"/>
      <c r="G51" s="244"/>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215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8" t="s">
        <v>198</v>
      </c>
      <c r="B52" s="229" t="s">
        <v>108</v>
      </c>
      <c r="C52" s="248" t="s">
        <v>109</v>
      </c>
      <c r="D52" s="230"/>
      <c r="E52" s="231"/>
      <c r="F52" s="232"/>
      <c r="G52" s="232">
        <f>SUMIF(AG53:AG61,"&lt;&gt;NOR",G53:G61)</f>
        <v>0</v>
      </c>
      <c r="H52" s="232"/>
      <c r="I52" s="232">
        <f>SUM(I53:I61)</f>
        <v>0</v>
      </c>
      <c r="J52" s="232"/>
      <c r="K52" s="232">
        <f>SUM(K53:K61)</f>
        <v>0</v>
      </c>
      <c r="L52" s="232"/>
      <c r="M52" s="232">
        <f>SUM(M53:M61)</f>
        <v>0</v>
      </c>
      <c r="N52" s="231"/>
      <c r="O52" s="231">
        <f>SUM(O53:O61)</f>
        <v>0</v>
      </c>
      <c r="P52" s="231"/>
      <c r="Q52" s="231">
        <f>SUM(Q53:Q61)</f>
        <v>1.24</v>
      </c>
      <c r="R52" s="232"/>
      <c r="S52" s="232"/>
      <c r="T52" s="233"/>
      <c r="U52" s="227"/>
      <c r="V52" s="227">
        <f>SUM(V53:V61)</f>
        <v>3.0199999999999996</v>
      </c>
      <c r="W52" s="227"/>
      <c r="X52" s="227"/>
      <c r="Y52" s="227"/>
      <c r="AG52" t="s">
        <v>199</v>
      </c>
    </row>
    <row r="53" spans="1:60" ht="22.5" outlineLevel="1" x14ac:dyDescent="0.2">
      <c r="A53" s="235">
        <v>12</v>
      </c>
      <c r="B53" s="236" t="s">
        <v>1473</v>
      </c>
      <c r="C53" s="249" t="s">
        <v>1474</v>
      </c>
      <c r="D53" s="237" t="s">
        <v>202</v>
      </c>
      <c r="E53" s="238">
        <v>0.65</v>
      </c>
      <c r="F53" s="239"/>
      <c r="G53" s="240">
        <f>ROUND(E53*F53,2)</f>
        <v>0</v>
      </c>
      <c r="H53" s="239"/>
      <c r="I53" s="240">
        <f>ROUND(E53*H53,2)</f>
        <v>0</v>
      </c>
      <c r="J53" s="239"/>
      <c r="K53" s="240">
        <f>ROUND(E53*J53,2)</f>
        <v>0</v>
      </c>
      <c r="L53" s="240">
        <v>21</v>
      </c>
      <c r="M53" s="240">
        <f>G53*(1+L53/100)</f>
        <v>0</v>
      </c>
      <c r="N53" s="238">
        <v>1.2800000000000001E-3</v>
      </c>
      <c r="O53" s="238">
        <f>ROUND(E53*N53,2)</f>
        <v>0</v>
      </c>
      <c r="P53" s="238">
        <v>1.8</v>
      </c>
      <c r="Q53" s="238">
        <f>ROUND(E53*P53,2)</f>
        <v>1.17</v>
      </c>
      <c r="R53" s="240" t="s">
        <v>753</v>
      </c>
      <c r="S53" s="240" t="s">
        <v>204</v>
      </c>
      <c r="T53" s="241" t="s">
        <v>204</v>
      </c>
      <c r="U53" s="223">
        <v>1.52</v>
      </c>
      <c r="V53" s="223">
        <f>ROUND(E53*U53,2)</f>
        <v>0.99</v>
      </c>
      <c r="W53" s="223"/>
      <c r="X53" s="223" t="s">
        <v>205</v>
      </c>
      <c r="Y53" s="223" t="s">
        <v>206</v>
      </c>
      <c r="Z53" s="212"/>
      <c r="AA53" s="212"/>
      <c r="AB53" s="212"/>
      <c r="AC53" s="212"/>
      <c r="AD53" s="212"/>
      <c r="AE53" s="212"/>
      <c r="AF53" s="212"/>
      <c r="AG53" s="212" t="s">
        <v>207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50" t="s">
        <v>762</v>
      </c>
      <c r="D54" s="242"/>
      <c r="E54" s="242"/>
      <c r="F54" s="242"/>
      <c r="G54" s="242"/>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209</v>
      </c>
      <c r="AH54" s="212"/>
      <c r="AI54" s="212"/>
      <c r="AJ54" s="212"/>
      <c r="AK54" s="212"/>
      <c r="AL54" s="212"/>
      <c r="AM54" s="212"/>
      <c r="AN54" s="212"/>
      <c r="AO54" s="212"/>
      <c r="AP54" s="212"/>
      <c r="AQ54" s="212"/>
      <c r="AR54" s="212"/>
      <c r="AS54" s="212"/>
      <c r="AT54" s="212"/>
      <c r="AU54" s="212"/>
      <c r="AV54" s="212"/>
      <c r="AW54" s="212"/>
      <c r="AX54" s="212"/>
      <c r="AY54" s="212"/>
      <c r="AZ54" s="212"/>
      <c r="BA54" s="245" t="str">
        <f>C54</f>
        <v>nebo vybourání otvorů průřezové plochy přes 4 m2 ve zdivu nadzákladovém, včetně pomocného lešení o výšce podlahy do 1900 mm a pro zatížení do 1,5 kPa  (150 kg/m2)</v>
      </c>
      <c r="BB54" s="212"/>
      <c r="BC54" s="212"/>
      <c r="BD54" s="212"/>
      <c r="BE54" s="212"/>
      <c r="BF54" s="212"/>
      <c r="BG54" s="212"/>
      <c r="BH54" s="212"/>
    </row>
    <row r="55" spans="1:60" outlineLevel="2" x14ac:dyDescent="0.2">
      <c r="A55" s="219"/>
      <c r="B55" s="220"/>
      <c r="C55" s="251" t="s">
        <v>1475</v>
      </c>
      <c r="D55" s="225"/>
      <c r="E55" s="226">
        <v>0.65</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211</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2"/>
      <c r="D56" s="244"/>
      <c r="E56" s="244"/>
      <c r="F56" s="244"/>
      <c r="G56" s="244"/>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215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5">
        <v>13</v>
      </c>
      <c r="B57" s="236" t="s">
        <v>810</v>
      </c>
      <c r="C57" s="249" t="s">
        <v>811</v>
      </c>
      <c r="D57" s="237" t="s">
        <v>384</v>
      </c>
      <c r="E57" s="238">
        <v>8.1999999999999993</v>
      </c>
      <c r="F57" s="239"/>
      <c r="G57" s="240">
        <f>ROUND(E57*F57,2)</f>
        <v>0</v>
      </c>
      <c r="H57" s="239"/>
      <c r="I57" s="240">
        <f>ROUND(E57*H57,2)</f>
        <v>0</v>
      </c>
      <c r="J57" s="239"/>
      <c r="K57" s="240">
        <f>ROUND(E57*J57,2)</f>
        <v>0</v>
      </c>
      <c r="L57" s="240">
        <v>21</v>
      </c>
      <c r="M57" s="240">
        <f>G57*(1+L57/100)</f>
        <v>0</v>
      </c>
      <c r="N57" s="238">
        <v>4.8999999999999998E-4</v>
      </c>
      <c r="O57" s="238">
        <f>ROUND(E57*N57,2)</f>
        <v>0</v>
      </c>
      <c r="P57" s="238">
        <v>8.9999999999999993E-3</v>
      </c>
      <c r="Q57" s="238">
        <f>ROUND(E57*P57,2)</f>
        <v>7.0000000000000007E-2</v>
      </c>
      <c r="R57" s="240" t="s">
        <v>753</v>
      </c>
      <c r="S57" s="240" t="s">
        <v>204</v>
      </c>
      <c r="T57" s="241" t="s">
        <v>204</v>
      </c>
      <c r="U57" s="223">
        <v>0.247</v>
      </c>
      <c r="V57" s="223">
        <f>ROUND(E57*U57,2)</f>
        <v>2.0299999999999998</v>
      </c>
      <c r="W57" s="223"/>
      <c r="X57" s="223" t="s">
        <v>205</v>
      </c>
      <c r="Y57" s="223" t="s">
        <v>206</v>
      </c>
      <c r="Z57" s="212"/>
      <c r="AA57" s="212"/>
      <c r="AB57" s="212"/>
      <c r="AC57" s="212"/>
      <c r="AD57" s="212"/>
      <c r="AE57" s="212"/>
      <c r="AF57" s="212"/>
      <c r="AG57" s="212" t="s">
        <v>207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1" t="s">
        <v>1476</v>
      </c>
      <c r="D58" s="225"/>
      <c r="E58" s="226"/>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211</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1" t="s">
        <v>1477</v>
      </c>
      <c r="D59" s="225"/>
      <c r="E59" s="226">
        <v>7.2</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211</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1" t="s">
        <v>1478</v>
      </c>
      <c r="D60" s="225"/>
      <c r="E60" s="226">
        <v>1</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211</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2"/>
      <c r="D61" s="244"/>
      <c r="E61" s="244"/>
      <c r="F61" s="244"/>
      <c r="G61" s="244"/>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215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
      <c r="A62" s="228" t="s">
        <v>198</v>
      </c>
      <c r="B62" s="229" t="s">
        <v>110</v>
      </c>
      <c r="C62" s="248" t="s">
        <v>111</v>
      </c>
      <c r="D62" s="230"/>
      <c r="E62" s="231"/>
      <c r="F62" s="232"/>
      <c r="G62" s="232">
        <f>SUMIF(AG63:AG65,"&lt;&gt;NOR",G63:G65)</f>
        <v>0</v>
      </c>
      <c r="H62" s="232"/>
      <c r="I62" s="232">
        <f>SUM(I63:I65)</f>
        <v>0</v>
      </c>
      <c r="J62" s="232"/>
      <c r="K62" s="232">
        <f>SUM(K63:K65)</f>
        <v>0</v>
      </c>
      <c r="L62" s="232"/>
      <c r="M62" s="232">
        <f>SUM(M63:M65)</f>
        <v>0</v>
      </c>
      <c r="N62" s="231"/>
      <c r="O62" s="231">
        <f>SUM(O63:O65)</f>
        <v>0</v>
      </c>
      <c r="P62" s="231"/>
      <c r="Q62" s="231">
        <f>SUM(Q63:Q65)</f>
        <v>0</v>
      </c>
      <c r="R62" s="232"/>
      <c r="S62" s="232"/>
      <c r="T62" s="233"/>
      <c r="U62" s="227"/>
      <c r="V62" s="227">
        <f>SUM(V63:V65)</f>
        <v>1.45</v>
      </c>
      <c r="W62" s="227"/>
      <c r="X62" s="227"/>
      <c r="Y62" s="227"/>
      <c r="AG62" t="s">
        <v>199</v>
      </c>
    </row>
    <row r="63" spans="1:60" ht="22.5" outlineLevel="1" x14ac:dyDescent="0.2">
      <c r="A63" s="235">
        <v>14</v>
      </c>
      <c r="B63" s="236" t="s">
        <v>1479</v>
      </c>
      <c r="C63" s="249" t="s">
        <v>1480</v>
      </c>
      <c r="D63" s="237" t="s">
        <v>283</v>
      </c>
      <c r="E63" s="238">
        <v>0.76688000000000001</v>
      </c>
      <c r="F63" s="239"/>
      <c r="G63" s="240">
        <f>ROUND(E63*F63,2)</f>
        <v>0</v>
      </c>
      <c r="H63" s="239"/>
      <c r="I63" s="240">
        <f>ROUND(E63*H63,2)</f>
        <v>0</v>
      </c>
      <c r="J63" s="239"/>
      <c r="K63" s="240">
        <f>ROUND(E63*J63,2)</f>
        <v>0</v>
      </c>
      <c r="L63" s="240">
        <v>21</v>
      </c>
      <c r="M63" s="240">
        <f>G63*(1+L63/100)</f>
        <v>0</v>
      </c>
      <c r="N63" s="238">
        <v>0</v>
      </c>
      <c r="O63" s="238">
        <f>ROUND(E63*N63,2)</f>
        <v>0</v>
      </c>
      <c r="P63" s="238">
        <v>0</v>
      </c>
      <c r="Q63" s="238">
        <f>ROUND(E63*P63,2)</f>
        <v>0</v>
      </c>
      <c r="R63" s="240" t="s">
        <v>319</v>
      </c>
      <c r="S63" s="240" t="s">
        <v>204</v>
      </c>
      <c r="T63" s="241" t="s">
        <v>204</v>
      </c>
      <c r="U63" s="223">
        <v>1.8919999999999999</v>
      </c>
      <c r="V63" s="223">
        <f>ROUND(E63*U63,2)</f>
        <v>1.45</v>
      </c>
      <c r="W63" s="223"/>
      <c r="X63" s="223" t="s">
        <v>837</v>
      </c>
      <c r="Y63" s="223" t="s">
        <v>206</v>
      </c>
      <c r="Z63" s="212"/>
      <c r="AA63" s="212"/>
      <c r="AB63" s="212"/>
      <c r="AC63" s="212"/>
      <c r="AD63" s="212"/>
      <c r="AE63" s="212"/>
      <c r="AF63" s="212"/>
      <c r="AG63" s="212" t="s">
        <v>838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0" t="s">
        <v>1481</v>
      </c>
      <c r="D64" s="242"/>
      <c r="E64" s="242"/>
      <c r="F64" s="242"/>
      <c r="G64" s="242"/>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209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2"/>
      <c r="D65" s="244"/>
      <c r="E65" s="244"/>
      <c r="F65" s="244"/>
      <c r="G65" s="244"/>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215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8" t="s">
        <v>198</v>
      </c>
      <c r="B66" s="229" t="s">
        <v>120</v>
      </c>
      <c r="C66" s="248" t="s">
        <v>121</v>
      </c>
      <c r="D66" s="230"/>
      <c r="E66" s="231"/>
      <c r="F66" s="232"/>
      <c r="G66" s="232">
        <f>SUMIF(AG67:AG70,"&lt;&gt;NOR",G67:G70)</f>
        <v>0</v>
      </c>
      <c r="H66" s="232"/>
      <c r="I66" s="232">
        <f>SUM(I67:I70)</f>
        <v>0</v>
      </c>
      <c r="J66" s="232"/>
      <c r="K66" s="232">
        <f>SUM(K67:K70)</f>
        <v>0</v>
      </c>
      <c r="L66" s="232"/>
      <c r="M66" s="232">
        <f>SUM(M67:M70)</f>
        <v>0</v>
      </c>
      <c r="N66" s="231"/>
      <c r="O66" s="231">
        <f>SUM(O67:O70)</f>
        <v>0</v>
      </c>
      <c r="P66" s="231"/>
      <c r="Q66" s="231">
        <f>SUM(Q67:Q70)</f>
        <v>0</v>
      </c>
      <c r="R66" s="232"/>
      <c r="S66" s="232"/>
      <c r="T66" s="233"/>
      <c r="U66" s="227"/>
      <c r="V66" s="227">
        <f>SUM(V67:V70)</f>
        <v>2.27</v>
      </c>
      <c r="W66" s="227"/>
      <c r="X66" s="227"/>
      <c r="Y66" s="227"/>
      <c r="AG66" t="s">
        <v>199</v>
      </c>
    </row>
    <row r="67" spans="1:60" ht="22.5" outlineLevel="1" x14ac:dyDescent="0.2">
      <c r="A67" s="235">
        <v>15</v>
      </c>
      <c r="B67" s="236" t="s">
        <v>1482</v>
      </c>
      <c r="C67" s="249" t="s">
        <v>1483</v>
      </c>
      <c r="D67" s="237" t="s">
        <v>384</v>
      </c>
      <c r="E67" s="238">
        <v>3</v>
      </c>
      <c r="F67" s="239"/>
      <c r="G67" s="240">
        <f>ROUND(E67*F67,2)</f>
        <v>0</v>
      </c>
      <c r="H67" s="239"/>
      <c r="I67" s="240">
        <f>ROUND(E67*H67,2)</f>
        <v>0</v>
      </c>
      <c r="J67" s="239"/>
      <c r="K67" s="240">
        <f>ROUND(E67*J67,2)</f>
        <v>0</v>
      </c>
      <c r="L67" s="240">
        <v>21</v>
      </c>
      <c r="M67" s="240">
        <f>G67*(1+L67/100)</f>
        <v>0</v>
      </c>
      <c r="N67" s="238">
        <v>5.9000000000000003E-4</v>
      </c>
      <c r="O67" s="238">
        <f>ROUND(E67*N67,2)</f>
        <v>0</v>
      </c>
      <c r="P67" s="238">
        <v>0</v>
      </c>
      <c r="Q67" s="238">
        <f>ROUND(E67*P67,2)</f>
        <v>0</v>
      </c>
      <c r="R67" s="240" t="s">
        <v>963</v>
      </c>
      <c r="S67" s="240" t="s">
        <v>204</v>
      </c>
      <c r="T67" s="241" t="s">
        <v>204</v>
      </c>
      <c r="U67" s="223">
        <v>0.755</v>
      </c>
      <c r="V67" s="223">
        <f>ROUND(E67*U67,2)</f>
        <v>2.27</v>
      </c>
      <c r="W67" s="223"/>
      <c r="X67" s="223" t="s">
        <v>205</v>
      </c>
      <c r="Y67" s="223" t="s">
        <v>206</v>
      </c>
      <c r="Z67" s="212"/>
      <c r="AA67" s="212"/>
      <c r="AB67" s="212"/>
      <c r="AC67" s="212"/>
      <c r="AD67" s="212"/>
      <c r="AE67" s="212"/>
      <c r="AF67" s="212"/>
      <c r="AG67" s="212" t="s">
        <v>207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0" t="s">
        <v>1008</v>
      </c>
      <c r="D68" s="242"/>
      <c r="E68" s="242"/>
      <c r="F68" s="242"/>
      <c r="G68" s="242"/>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209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1" t="s">
        <v>82</v>
      </c>
      <c r="D69" s="225"/>
      <c r="E69" s="226">
        <v>3</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211</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2"/>
      <c r="D70" s="244"/>
      <c r="E70" s="244"/>
      <c r="F70" s="244"/>
      <c r="G70" s="244"/>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215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28" t="s">
        <v>198</v>
      </c>
      <c r="B71" s="229" t="s">
        <v>122</v>
      </c>
      <c r="C71" s="248" t="s">
        <v>123</v>
      </c>
      <c r="D71" s="230"/>
      <c r="E71" s="231"/>
      <c r="F71" s="232"/>
      <c r="G71" s="232">
        <f>SUMIF(AG72:AG177,"&lt;&gt;NOR",G72:G177)</f>
        <v>0</v>
      </c>
      <c r="H71" s="232"/>
      <c r="I71" s="232">
        <f>SUM(I72:I177)</f>
        <v>0</v>
      </c>
      <c r="J71" s="232"/>
      <c r="K71" s="232">
        <f>SUM(K72:K177)</f>
        <v>0</v>
      </c>
      <c r="L71" s="232"/>
      <c r="M71" s="232">
        <f>SUM(M72:M177)</f>
        <v>0</v>
      </c>
      <c r="N71" s="231"/>
      <c r="O71" s="231">
        <f>SUM(O72:O177)</f>
        <v>0.21000000000000002</v>
      </c>
      <c r="P71" s="231"/>
      <c r="Q71" s="231">
        <f>SUM(Q72:Q177)</f>
        <v>0.19</v>
      </c>
      <c r="R71" s="232"/>
      <c r="S71" s="232"/>
      <c r="T71" s="233"/>
      <c r="U71" s="227"/>
      <c r="V71" s="227">
        <f>SUM(V72:V177)</f>
        <v>54.830000000000013</v>
      </c>
      <c r="W71" s="227"/>
      <c r="X71" s="227"/>
      <c r="Y71" s="227"/>
      <c r="AG71" t="s">
        <v>199</v>
      </c>
    </row>
    <row r="72" spans="1:60" outlineLevel="1" x14ac:dyDescent="0.2">
      <c r="A72" s="235">
        <v>16</v>
      </c>
      <c r="B72" s="236" t="s">
        <v>1484</v>
      </c>
      <c r="C72" s="249" t="s">
        <v>1485</v>
      </c>
      <c r="D72" s="237" t="s">
        <v>384</v>
      </c>
      <c r="E72" s="238">
        <v>30</v>
      </c>
      <c r="F72" s="239"/>
      <c r="G72" s="240">
        <f>ROUND(E72*F72,2)</f>
        <v>0</v>
      </c>
      <c r="H72" s="239"/>
      <c r="I72" s="240">
        <f>ROUND(E72*H72,2)</f>
        <v>0</v>
      </c>
      <c r="J72" s="239"/>
      <c r="K72" s="240">
        <f>ROUND(E72*J72,2)</f>
        <v>0</v>
      </c>
      <c r="L72" s="240">
        <v>21</v>
      </c>
      <c r="M72" s="240">
        <f>G72*(1+L72/100)</f>
        <v>0</v>
      </c>
      <c r="N72" s="238">
        <v>3.8999999999999999E-4</v>
      </c>
      <c r="O72" s="238">
        <f>ROUND(E72*N72,2)</f>
        <v>0.01</v>
      </c>
      <c r="P72" s="238">
        <v>3.4199999999999999E-3</v>
      </c>
      <c r="Q72" s="238">
        <f>ROUND(E72*P72,2)</f>
        <v>0.1</v>
      </c>
      <c r="R72" s="240" t="s">
        <v>963</v>
      </c>
      <c r="S72" s="240" t="s">
        <v>204</v>
      </c>
      <c r="T72" s="241" t="s">
        <v>204</v>
      </c>
      <c r="U72" s="223">
        <v>0.04</v>
      </c>
      <c r="V72" s="223">
        <f>ROUND(E72*U72,2)</f>
        <v>1.2</v>
      </c>
      <c r="W72" s="223"/>
      <c r="X72" s="223" t="s">
        <v>205</v>
      </c>
      <c r="Y72" s="223" t="s">
        <v>206</v>
      </c>
      <c r="Z72" s="212"/>
      <c r="AA72" s="212"/>
      <c r="AB72" s="212"/>
      <c r="AC72" s="212"/>
      <c r="AD72" s="212"/>
      <c r="AE72" s="212"/>
      <c r="AF72" s="212"/>
      <c r="AG72" s="212" t="s">
        <v>207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1" t="s">
        <v>1486</v>
      </c>
      <c r="D73" s="225"/>
      <c r="E73" s="226">
        <v>30</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211</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2"/>
      <c r="D74" s="244"/>
      <c r="E74" s="244"/>
      <c r="F74" s="244"/>
      <c r="G74" s="244"/>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215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5">
        <v>17</v>
      </c>
      <c r="B75" s="236" t="s">
        <v>1487</v>
      </c>
      <c r="C75" s="249" t="s">
        <v>1488</v>
      </c>
      <c r="D75" s="237" t="s">
        <v>384</v>
      </c>
      <c r="E75" s="238">
        <v>17.2</v>
      </c>
      <c r="F75" s="239"/>
      <c r="G75" s="240">
        <f>ROUND(E75*F75,2)</f>
        <v>0</v>
      </c>
      <c r="H75" s="239"/>
      <c r="I75" s="240">
        <f>ROUND(E75*H75,2)</f>
        <v>0</v>
      </c>
      <c r="J75" s="239"/>
      <c r="K75" s="240">
        <f>ROUND(E75*J75,2)</f>
        <v>0</v>
      </c>
      <c r="L75" s="240">
        <v>21</v>
      </c>
      <c r="M75" s="240">
        <f>G75*(1+L75/100)</f>
        <v>0</v>
      </c>
      <c r="N75" s="238">
        <v>2.5000000000000001E-4</v>
      </c>
      <c r="O75" s="238">
        <f>ROUND(E75*N75,2)</f>
        <v>0</v>
      </c>
      <c r="P75" s="238">
        <v>2.5400000000000002E-3</v>
      </c>
      <c r="Q75" s="238">
        <f>ROUND(E75*P75,2)</f>
        <v>0.04</v>
      </c>
      <c r="R75" s="240" t="s">
        <v>963</v>
      </c>
      <c r="S75" s="240" t="s">
        <v>204</v>
      </c>
      <c r="T75" s="241" t="s">
        <v>204</v>
      </c>
      <c r="U75" s="223">
        <v>0.03</v>
      </c>
      <c r="V75" s="223">
        <f>ROUND(E75*U75,2)</f>
        <v>0.52</v>
      </c>
      <c r="W75" s="223"/>
      <c r="X75" s="223" t="s">
        <v>205</v>
      </c>
      <c r="Y75" s="223" t="s">
        <v>206</v>
      </c>
      <c r="Z75" s="212"/>
      <c r="AA75" s="212"/>
      <c r="AB75" s="212"/>
      <c r="AC75" s="212"/>
      <c r="AD75" s="212"/>
      <c r="AE75" s="212"/>
      <c r="AF75" s="212"/>
      <c r="AG75" s="212" t="s">
        <v>207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1" t="s">
        <v>1489</v>
      </c>
      <c r="D76" s="225"/>
      <c r="E76" s="226">
        <v>17.2</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211</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2"/>
      <c r="D77" s="244"/>
      <c r="E77" s="244"/>
      <c r="F77" s="244"/>
      <c r="G77" s="244"/>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215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5">
        <v>18</v>
      </c>
      <c r="B78" s="236" t="s">
        <v>1490</v>
      </c>
      <c r="C78" s="249" t="s">
        <v>1491</v>
      </c>
      <c r="D78" s="237" t="s">
        <v>384</v>
      </c>
      <c r="E78" s="238">
        <v>1</v>
      </c>
      <c r="F78" s="239"/>
      <c r="G78" s="240">
        <f>ROUND(E78*F78,2)</f>
        <v>0</v>
      </c>
      <c r="H78" s="239"/>
      <c r="I78" s="240">
        <f>ROUND(E78*H78,2)</f>
        <v>0</v>
      </c>
      <c r="J78" s="239"/>
      <c r="K78" s="240">
        <f>ROUND(E78*J78,2)</f>
        <v>0</v>
      </c>
      <c r="L78" s="240">
        <v>21</v>
      </c>
      <c r="M78" s="240">
        <f>G78*(1+L78/100)</f>
        <v>0</v>
      </c>
      <c r="N78" s="238">
        <v>7.3699999999999998E-3</v>
      </c>
      <c r="O78" s="238">
        <f>ROUND(E78*N78,2)</f>
        <v>0.01</v>
      </c>
      <c r="P78" s="238">
        <v>0</v>
      </c>
      <c r="Q78" s="238">
        <f>ROUND(E78*P78,2)</f>
        <v>0</v>
      </c>
      <c r="R78" s="240" t="s">
        <v>963</v>
      </c>
      <c r="S78" s="240" t="s">
        <v>204</v>
      </c>
      <c r="T78" s="241" t="s">
        <v>204</v>
      </c>
      <c r="U78" s="223">
        <v>0.48</v>
      </c>
      <c r="V78" s="223">
        <f>ROUND(E78*U78,2)</f>
        <v>0.48</v>
      </c>
      <c r="W78" s="223"/>
      <c r="X78" s="223" t="s">
        <v>205</v>
      </c>
      <c r="Y78" s="223" t="s">
        <v>206</v>
      </c>
      <c r="Z78" s="212"/>
      <c r="AA78" s="212"/>
      <c r="AB78" s="212"/>
      <c r="AC78" s="212"/>
      <c r="AD78" s="212"/>
      <c r="AE78" s="212"/>
      <c r="AF78" s="212"/>
      <c r="AG78" s="212" t="s">
        <v>207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1" t="s">
        <v>78</v>
      </c>
      <c r="D79" s="225"/>
      <c r="E79" s="226">
        <v>1</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211</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2"/>
      <c r="D80" s="244"/>
      <c r="E80" s="244"/>
      <c r="F80" s="244"/>
      <c r="G80" s="244"/>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215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5">
        <v>19</v>
      </c>
      <c r="B81" s="236" t="s">
        <v>1492</v>
      </c>
      <c r="C81" s="249" t="s">
        <v>1493</v>
      </c>
      <c r="D81" s="237" t="s">
        <v>384</v>
      </c>
      <c r="E81" s="238">
        <v>3</v>
      </c>
      <c r="F81" s="239"/>
      <c r="G81" s="240">
        <f>ROUND(E81*F81,2)</f>
        <v>0</v>
      </c>
      <c r="H81" s="239"/>
      <c r="I81" s="240">
        <f>ROUND(E81*H81,2)</f>
        <v>0</v>
      </c>
      <c r="J81" s="239"/>
      <c r="K81" s="240">
        <f>ROUND(E81*J81,2)</f>
        <v>0</v>
      </c>
      <c r="L81" s="240">
        <v>21</v>
      </c>
      <c r="M81" s="240">
        <f>G81*(1+L81/100)</f>
        <v>0</v>
      </c>
      <c r="N81" s="238">
        <v>7.8200000000000006E-3</v>
      </c>
      <c r="O81" s="238">
        <f>ROUND(E81*N81,2)</f>
        <v>0.02</v>
      </c>
      <c r="P81" s="238">
        <v>0</v>
      </c>
      <c r="Q81" s="238">
        <f>ROUND(E81*P81,2)</f>
        <v>0</v>
      </c>
      <c r="R81" s="240" t="s">
        <v>963</v>
      </c>
      <c r="S81" s="240" t="s">
        <v>204</v>
      </c>
      <c r="T81" s="241" t="s">
        <v>204</v>
      </c>
      <c r="U81" s="223">
        <v>0.5</v>
      </c>
      <c r="V81" s="223">
        <f>ROUND(E81*U81,2)</f>
        <v>1.5</v>
      </c>
      <c r="W81" s="223"/>
      <c r="X81" s="223" t="s">
        <v>205</v>
      </c>
      <c r="Y81" s="223" t="s">
        <v>206</v>
      </c>
      <c r="Z81" s="212"/>
      <c r="AA81" s="212"/>
      <c r="AB81" s="212"/>
      <c r="AC81" s="212"/>
      <c r="AD81" s="212"/>
      <c r="AE81" s="212"/>
      <c r="AF81" s="212"/>
      <c r="AG81" s="212" t="s">
        <v>207</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1" t="s">
        <v>78</v>
      </c>
      <c r="D82" s="225"/>
      <c r="E82" s="226">
        <v>1</v>
      </c>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211</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1" t="s">
        <v>80</v>
      </c>
      <c r="D83" s="225"/>
      <c r="E83" s="226">
        <v>2</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211</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2"/>
      <c r="D84" s="244"/>
      <c r="E84" s="244"/>
      <c r="F84" s="244"/>
      <c r="G84" s="244"/>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215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5">
        <v>20</v>
      </c>
      <c r="B85" s="236" t="s">
        <v>1494</v>
      </c>
      <c r="C85" s="249" t="s">
        <v>1495</v>
      </c>
      <c r="D85" s="237" t="s">
        <v>384</v>
      </c>
      <c r="E85" s="238">
        <v>1</v>
      </c>
      <c r="F85" s="239"/>
      <c r="G85" s="240">
        <f>ROUND(E85*F85,2)</f>
        <v>0</v>
      </c>
      <c r="H85" s="239"/>
      <c r="I85" s="240">
        <f>ROUND(E85*H85,2)</f>
        <v>0</v>
      </c>
      <c r="J85" s="239"/>
      <c r="K85" s="240">
        <f>ROUND(E85*J85,2)</f>
        <v>0</v>
      </c>
      <c r="L85" s="240">
        <v>21</v>
      </c>
      <c r="M85" s="240">
        <f>G85*(1+L85/100)</f>
        <v>0</v>
      </c>
      <c r="N85" s="238">
        <v>7.3400000000000002E-3</v>
      </c>
      <c r="O85" s="238">
        <f>ROUND(E85*N85,2)</f>
        <v>0.01</v>
      </c>
      <c r="P85" s="238">
        <v>0</v>
      </c>
      <c r="Q85" s="238">
        <f>ROUND(E85*P85,2)</f>
        <v>0</v>
      </c>
      <c r="R85" s="240" t="s">
        <v>963</v>
      </c>
      <c r="S85" s="240" t="s">
        <v>204</v>
      </c>
      <c r="T85" s="241" t="s">
        <v>204</v>
      </c>
      <c r="U85" s="223">
        <v>0.53</v>
      </c>
      <c r="V85" s="223">
        <f>ROUND(E85*U85,2)</f>
        <v>0.53</v>
      </c>
      <c r="W85" s="223"/>
      <c r="X85" s="223" t="s">
        <v>205</v>
      </c>
      <c r="Y85" s="223" t="s">
        <v>206</v>
      </c>
      <c r="Z85" s="212"/>
      <c r="AA85" s="212"/>
      <c r="AB85" s="212"/>
      <c r="AC85" s="212"/>
      <c r="AD85" s="212"/>
      <c r="AE85" s="212"/>
      <c r="AF85" s="212"/>
      <c r="AG85" s="212" t="s">
        <v>207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1" t="s">
        <v>78</v>
      </c>
      <c r="D86" s="225"/>
      <c r="E86" s="226">
        <v>1</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211</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2"/>
      <c r="D87" s="244"/>
      <c r="E87" s="244"/>
      <c r="F87" s="244"/>
      <c r="G87" s="244"/>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215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5">
        <v>21</v>
      </c>
      <c r="B88" s="236" t="s">
        <v>1496</v>
      </c>
      <c r="C88" s="249" t="s">
        <v>1497</v>
      </c>
      <c r="D88" s="237" t="s">
        <v>384</v>
      </c>
      <c r="E88" s="238">
        <v>16</v>
      </c>
      <c r="F88" s="239"/>
      <c r="G88" s="240">
        <f>ROUND(E88*F88,2)</f>
        <v>0</v>
      </c>
      <c r="H88" s="239"/>
      <c r="I88" s="240">
        <f>ROUND(E88*H88,2)</f>
        <v>0</v>
      </c>
      <c r="J88" s="239"/>
      <c r="K88" s="240">
        <f>ROUND(E88*J88,2)</f>
        <v>0</v>
      </c>
      <c r="L88" s="240">
        <v>21</v>
      </c>
      <c r="M88" s="240">
        <f>G88*(1+L88/100)</f>
        <v>0</v>
      </c>
      <c r="N88" s="238">
        <v>8.0599999999999995E-3</v>
      </c>
      <c r="O88" s="238">
        <f>ROUND(E88*N88,2)</f>
        <v>0.13</v>
      </c>
      <c r="P88" s="238">
        <v>0</v>
      </c>
      <c r="Q88" s="238">
        <f>ROUND(E88*P88,2)</f>
        <v>0</v>
      </c>
      <c r="R88" s="240" t="s">
        <v>963</v>
      </c>
      <c r="S88" s="240" t="s">
        <v>204</v>
      </c>
      <c r="T88" s="241" t="s">
        <v>204</v>
      </c>
      <c r="U88" s="223">
        <v>0.53700000000000003</v>
      </c>
      <c r="V88" s="223">
        <f>ROUND(E88*U88,2)</f>
        <v>8.59</v>
      </c>
      <c r="W88" s="223"/>
      <c r="X88" s="223" t="s">
        <v>205</v>
      </c>
      <c r="Y88" s="223" t="s">
        <v>206</v>
      </c>
      <c r="Z88" s="212"/>
      <c r="AA88" s="212"/>
      <c r="AB88" s="212"/>
      <c r="AC88" s="212"/>
      <c r="AD88" s="212"/>
      <c r="AE88" s="212"/>
      <c r="AF88" s="212"/>
      <c r="AG88" s="212" t="s">
        <v>207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1" t="s">
        <v>78</v>
      </c>
      <c r="D89" s="225"/>
      <c r="E89" s="226">
        <v>1</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211</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1" t="s">
        <v>1022</v>
      </c>
      <c r="D90" s="225"/>
      <c r="E90" s="226">
        <v>15</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211</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2"/>
      <c r="D91" s="244"/>
      <c r="E91" s="244"/>
      <c r="F91" s="244"/>
      <c r="G91" s="244"/>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215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5">
        <v>22</v>
      </c>
      <c r="B92" s="236" t="s">
        <v>1498</v>
      </c>
      <c r="C92" s="249" t="s">
        <v>1499</v>
      </c>
      <c r="D92" s="237" t="s">
        <v>384</v>
      </c>
      <c r="E92" s="238">
        <v>2</v>
      </c>
      <c r="F92" s="239"/>
      <c r="G92" s="240">
        <f>ROUND(E92*F92,2)</f>
        <v>0</v>
      </c>
      <c r="H92" s="239"/>
      <c r="I92" s="240">
        <f>ROUND(E92*H92,2)</f>
        <v>0</v>
      </c>
      <c r="J92" s="239"/>
      <c r="K92" s="240">
        <f>ROUND(E92*J92,2)</f>
        <v>0</v>
      </c>
      <c r="L92" s="240">
        <v>21</v>
      </c>
      <c r="M92" s="240">
        <f>G92*(1+L92/100)</f>
        <v>0</v>
      </c>
      <c r="N92" s="238">
        <v>6.3299999999999997E-3</v>
      </c>
      <c r="O92" s="238">
        <f>ROUND(E92*N92,2)</f>
        <v>0.01</v>
      </c>
      <c r="P92" s="238">
        <v>0</v>
      </c>
      <c r="Q92" s="238">
        <f>ROUND(E92*P92,2)</f>
        <v>0</v>
      </c>
      <c r="R92" s="240" t="s">
        <v>963</v>
      </c>
      <c r="S92" s="240" t="s">
        <v>204</v>
      </c>
      <c r="T92" s="241" t="s">
        <v>204</v>
      </c>
      <c r="U92" s="223">
        <v>0.40300000000000002</v>
      </c>
      <c r="V92" s="223">
        <f>ROUND(E92*U92,2)</f>
        <v>0.81</v>
      </c>
      <c r="W92" s="223"/>
      <c r="X92" s="223" t="s">
        <v>205</v>
      </c>
      <c r="Y92" s="223" t="s">
        <v>206</v>
      </c>
      <c r="Z92" s="212"/>
      <c r="AA92" s="212"/>
      <c r="AB92" s="212"/>
      <c r="AC92" s="212"/>
      <c r="AD92" s="212"/>
      <c r="AE92" s="212"/>
      <c r="AF92" s="212"/>
      <c r="AG92" s="212" t="s">
        <v>207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1" t="s">
        <v>80</v>
      </c>
      <c r="D93" s="225"/>
      <c r="E93" s="226">
        <v>2</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211</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2"/>
      <c r="D94" s="244"/>
      <c r="E94" s="244"/>
      <c r="F94" s="244"/>
      <c r="G94" s="244"/>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215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5">
        <v>23</v>
      </c>
      <c r="B95" s="236" t="s">
        <v>1500</v>
      </c>
      <c r="C95" s="249" t="s">
        <v>1501</v>
      </c>
      <c r="D95" s="237" t="s">
        <v>1502</v>
      </c>
      <c r="E95" s="238">
        <v>1</v>
      </c>
      <c r="F95" s="239"/>
      <c r="G95" s="240">
        <f>ROUND(E95*F95,2)</f>
        <v>0</v>
      </c>
      <c r="H95" s="239"/>
      <c r="I95" s="240">
        <f>ROUND(E95*H95,2)</f>
        <v>0</v>
      </c>
      <c r="J95" s="239"/>
      <c r="K95" s="240">
        <f>ROUND(E95*J95,2)</f>
        <v>0</v>
      </c>
      <c r="L95" s="240">
        <v>21</v>
      </c>
      <c r="M95" s="240">
        <f>G95*(1+L95/100)</f>
        <v>0</v>
      </c>
      <c r="N95" s="238">
        <v>0</v>
      </c>
      <c r="O95" s="238">
        <f>ROUND(E95*N95,2)</f>
        <v>0</v>
      </c>
      <c r="P95" s="238">
        <v>5.0450000000000002E-2</v>
      </c>
      <c r="Q95" s="238">
        <f>ROUND(E95*P95,2)</f>
        <v>0.05</v>
      </c>
      <c r="R95" s="240" t="s">
        <v>963</v>
      </c>
      <c r="S95" s="240" t="s">
        <v>204</v>
      </c>
      <c r="T95" s="241" t="s">
        <v>204</v>
      </c>
      <c r="U95" s="223">
        <v>0.84</v>
      </c>
      <c r="V95" s="223">
        <f>ROUND(E95*U95,2)</f>
        <v>0.84</v>
      </c>
      <c r="W95" s="223"/>
      <c r="X95" s="223" t="s">
        <v>205</v>
      </c>
      <c r="Y95" s="223" t="s">
        <v>206</v>
      </c>
      <c r="Z95" s="212"/>
      <c r="AA95" s="212"/>
      <c r="AB95" s="212"/>
      <c r="AC95" s="212"/>
      <c r="AD95" s="212"/>
      <c r="AE95" s="212"/>
      <c r="AF95" s="212"/>
      <c r="AG95" s="212" t="s">
        <v>207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5"/>
      <c r="D96" s="247"/>
      <c r="E96" s="247"/>
      <c r="F96" s="247"/>
      <c r="G96" s="247"/>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215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5">
        <v>24</v>
      </c>
      <c r="B97" s="236" t="s">
        <v>1503</v>
      </c>
      <c r="C97" s="249" t="s">
        <v>1504</v>
      </c>
      <c r="D97" s="237" t="s">
        <v>332</v>
      </c>
      <c r="E97" s="238">
        <v>1</v>
      </c>
      <c r="F97" s="239"/>
      <c r="G97" s="240">
        <f>ROUND(E97*F97,2)</f>
        <v>0</v>
      </c>
      <c r="H97" s="239"/>
      <c r="I97" s="240">
        <f>ROUND(E97*H97,2)</f>
        <v>0</v>
      </c>
      <c r="J97" s="239"/>
      <c r="K97" s="240">
        <f>ROUND(E97*J97,2)</f>
        <v>0</v>
      </c>
      <c r="L97" s="240">
        <v>21</v>
      </c>
      <c r="M97" s="240">
        <f>G97*(1+L97/100)</f>
        <v>0</v>
      </c>
      <c r="N97" s="238">
        <v>0</v>
      </c>
      <c r="O97" s="238">
        <f>ROUND(E97*N97,2)</f>
        <v>0</v>
      </c>
      <c r="P97" s="238">
        <v>8.8999999999999995E-4</v>
      </c>
      <c r="Q97" s="238">
        <f>ROUND(E97*P97,2)</f>
        <v>0</v>
      </c>
      <c r="R97" s="240" t="s">
        <v>963</v>
      </c>
      <c r="S97" s="240" t="s">
        <v>204</v>
      </c>
      <c r="T97" s="241" t="s">
        <v>204</v>
      </c>
      <c r="U97" s="223">
        <v>0.3</v>
      </c>
      <c r="V97" s="223">
        <f>ROUND(E97*U97,2)</f>
        <v>0.3</v>
      </c>
      <c r="W97" s="223"/>
      <c r="X97" s="223" t="s">
        <v>205</v>
      </c>
      <c r="Y97" s="223" t="s">
        <v>206</v>
      </c>
      <c r="Z97" s="212"/>
      <c r="AA97" s="212"/>
      <c r="AB97" s="212"/>
      <c r="AC97" s="212"/>
      <c r="AD97" s="212"/>
      <c r="AE97" s="212"/>
      <c r="AF97" s="212"/>
      <c r="AG97" s="212" t="s">
        <v>207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5"/>
      <c r="D98" s="247"/>
      <c r="E98" s="247"/>
      <c r="F98" s="247"/>
      <c r="G98" s="247"/>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215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5">
        <v>25</v>
      </c>
      <c r="B99" s="236" t="s">
        <v>1505</v>
      </c>
      <c r="C99" s="249" t="s">
        <v>1506</v>
      </c>
      <c r="D99" s="237" t="s">
        <v>332</v>
      </c>
      <c r="E99" s="238">
        <v>10</v>
      </c>
      <c r="F99" s="239"/>
      <c r="G99" s="240">
        <f>ROUND(E99*F99,2)</f>
        <v>0</v>
      </c>
      <c r="H99" s="239"/>
      <c r="I99" s="240">
        <f>ROUND(E99*H99,2)</f>
        <v>0</v>
      </c>
      <c r="J99" s="239"/>
      <c r="K99" s="240">
        <f>ROUND(E99*J99,2)</f>
        <v>0</v>
      </c>
      <c r="L99" s="240">
        <v>21</v>
      </c>
      <c r="M99" s="240">
        <f>G99*(1+L99/100)</f>
        <v>0</v>
      </c>
      <c r="N99" s="238">
        <v>0</v>
      </c>
      <c r="O99" s="238">
        <f>ROUND(E99*N99,2)</f>
        <v>0</v>
      </c>
      <c r="P99" s="238">
        <v>0</v>
      </c>
      <c r="Q99" s="238">
        <f>ROUND(E99*P99,2)</f>
        <v>0</v>
      </c>
      <c r="R99" s="240" t="s">
        <v>963</v>
      </c>
      <c r="S99" s="240" t="s">
        <v>204</v>
      </c>
      <c r="T99" s="241" t="s">
        <v>204</v>
      </c>
      <c r="U99" s="223">
        <v>0.48199999999999998</v>
      </c>
      <c r="V99" s="223">
        <f>ROUND(E99*U99,2)</f>
        <v>4.82</v>
      </c>
      <c r="W99" s="223"/>
      <c r="X99" s="223" t="s">
        <v>205</v>
      </c>
      <c r="Y99" s="223" t="s">
        <v>206</v>
      </c>
      <c r="Z99" s="212"/>
      <c r="AA99" s="212"/>
      <c r="AB99" s="212"/>
      <c r="AC99" s="212"/>
      <c r="AD99" s="212"/>
      <c r="AE99" s="212"/>
      <c r="AF99" s="212"/>
      <c r="AG99" s="212" t="s">
        <v>207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1" t="s">
        <v>1019</v>
      </c>
      <c r="D100" s="225"/>
      <c r="E100" s="226">
        <v>10</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211</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2"/>
      <c r="D101" s="244"/>
      <c r="E101" s="244"/>
      <c r="F101" s="244"/>
      <c r="G101" s="244"/>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215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5">
        <v>26</v>
      </c>
      <c r="B102" s="236" t="s">
        <v>1507</v>
      </c>
      <c r="C102" s="249" t="s">
        <v>1508</v>
      </c>
      <c r="D102" s="237" t="s">
        <v>332</v>
      </c>
      <c r="E102" s="238">
        <v>4</v>
      </c>
      <c r="F102" s="239"/>
      <c r="G102" s="240">
        <f>ROUND(E102*F102,2)</f>
        <v>0</v>
      </c>
      <c r="H102" s="239"/>
      <c r="I102" s="240">
        <f>ROUND(E102*H102,2)</f>
        <v>0</v>
      </c>
      <c r="J102" s="239"/>
      <c r="K102" s="240">
        <f>ROUND(E102*J102,2)</f>
        <v>0</v>
      </c>
      <c r="L102" s="240">
        <v>21</v>
      </c>
      <c r="M102" s="240">
        <f>G102*(1+L102/100)</f>
        <v>0</v>
      </c>
      <c r="N102" s="238">
        <v>2.5000000000000001E-4</v>
      </c>
      <c r="O102" s="238">
        <f>ROUND(E102*N102,2)</f>
        <v>0</v>
      </c>
      <c r="P102" s="238">
        <v>0</v>
      </c>
      <c r="Q102" s="238">
        <f>ROUND(E102*P102,2)</f>
        <v>0</v>
      </c>
      <c r="R102" s="240" t="s">
        <v>963</v>
      </c>
      <c r="S102" s="240" t="s">
        <v>204</v>
      </c>
      <c r="T102" s="241" t="s">
        <v>204</v>
      </c>
      <c r="U102" s="223">
        <v>0.47199999999999998</v>
      </c>
      <c r="V102" s="223">
        <f>ROUND(E102*U102,2)</f>
        <v>1.89</v>
      </c>
      <c r="W102" s="223"/>
      <c r="X102" s="223" t="s">
        <v>205</v>
      </c>
      <c r="Y102" s="223" t="s">
        <v>206</v>
      </c>
      <c r="Z102" s="212"/>
      <c r="AA102" s="212"/>
      <c r="AB102" s="212"/>
      <c r="AC102" s="212"/>
      <c r="AD102" s="212"/>
      <c r="AE102" s="212"/>
      <c r="AF102" s="212"/>
      <c r="AG102" s="212" t="s">
        <v>207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5"/>
      <c r="D103" s="247"/>
      <c r="E103" s="247"/>
      <c r="F103" s="247"/>
      <c r="G103" s="247"/>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215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5">
        <v>27</v>
      </c>
      <c r="B104" s="236" t="s">
        <v>1509</v>
      </c>
      <c r="C104" s="249" t="s">
        <v>1510</v>
      </c>
      <c r="D104" s="237" t="s">
        <v>1059</v>
      </c>
      <c r="E104" s="238">
        <v>1</v>
      </c>
      <c r="F104" s="239"/>
      <c r="G104" s="240">
        <f>ROUND(E104*F104,2)</f>
        <v>0</v>
      </c>
      <c r="H104" s="239"/>
      <c r="I104" s="240">
        <f>ROUND(E104*H104,2)</f>
        <v>0</v>
      </c>
      <c r="J104" s="239"/>
      <c r="K104" s="240">
        <f>ROUND(E104*J104,2)</f>
        <v>0</v>
      </c>
      <c r="L104" s="240">
        <v>21</v>
      </c>
      <c r="M104" s="240">
        <f>G104*(1+L104/100)</f>
        <v>0</v>
      </c>
      <c r="N104" s="238">
        <v>8.3099999999999997E-3</v>
      </c>
      <c r="O104" s="238">
        <f>ROUND(E104*N104,2)</f>
        <v>0.01</v>
      </c>
      <c r="P104" s="238">
        <v>0</v>
      </c>
      <c r="Q104" s="238">
        <f>ROUND(E104*P104,2)</f>
        <v>0</v>
      </c>
      <c r="R104" s="240" t="s">
        <v>963</v>
      </c>
      <c r="S104" s="240" t="s">
        <v>204</v>
      </c>
      <c r="T104" s="241" t="s">
        <v>204</v>
      </c>
      <c r="U104" s="223">
        <v>0.72399999999999998</v>
      </c>
      <c r="V104" s="223">
        <f>ROUND(E104*U104,2)</f>
        <v>0.72</v>
      </c>
      <c r="W104" s="223"/>
      <c r="X104" s="223" t="s">
        <v>205</v>
      </c>
      <c r="Y104" s="223" t="s">
        <v>206</v>
      </c>
      <c r="Z104" s="212"/>
      <c r="AA104" s="212"/>
      <c r="AB104" s="212"/>
      <c r="AC104" s="212"/>
      <c r="AD104" s="212"/>
      <c r="AE104" s="212"/>
      <c r="AF104" s="212"/>
      <c r="AG104" s="212" t="s">
        <v>207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5"/>
      <c r="D105" s="247"/>
      <c r="E105" s="247"/>
      <c r="F105" s="247"/>
      <c r="G105" s="247"/>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215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5">
        <v>28</v>
      </c>
      <c r="B106" s="236" t="s">
        <v>1511</v>
      </c>
      <c r="C106" s="249" t="s">
        <v>1512</v>
      </c>
      <c r="D106" s="237" t="s">
        <v>332</v>
      </c>
      <c r="E106" s="238">
        <v>2</v>
      </c>
      <c r="F106" s="239"/>
      <c r="G106" s="240">
        <f>ROUND(E106*F106,2)</f>
        <v>0</v>
      </c>
      <c r="H106" s="239"/>
      <c r="I106" s="240">
        <f>ROUND(E106*H106,2)</f>
        <v>0</v>
      </c>
      <c r="J106" s="239"/>
      <c r="K106" s="240">
        <f>ROUND(E106*J106,2)</f>
        <v>0</v>
      </c>
      <c r="L106" s="240">
        <v>21</v>
      </c>
      <c r="M106" s="240">
        <f>G106*(1+L106/100)</f>
        <v>0</v>
      </c>
      <c r="N106" s="238">
        <v>2.16E-3</v>
      </c>
      <c r="O106" s="238">
        <f>ROUND(E106*N106,2)</f>
        <v>0</v>
      </c>
      <c r="P106" s="238">
        <v>0</v>
      </c>
      <c r="Q106" s="238">
        <f>ROUND(E106*P106,2)</f>
        <v>0</v>
      </c>
      <c r="R106" s="240" t="s">
        <v>963</v>
      </c>
      <c r="S106" s="240" t="s">
        <v>204</v>
      </c>
      <c r="T106" s="241" t="s">
        <v>204</v>
      </c>
      <c r="U106" s="223">
        <v>0.42399999999999999</v>
      </c>
      <c r="V106" s="223">
        <f>ROUND(E106*U106,2)</f>
        <v>0.85</v>
      </c>
      <c r="W106" s="223"/>
      <c r="X106" s="223" t="s">
        <v>205</v>
      </c>
      <c r="Y106" s="223" t="s">
        <v>206</v>
      </c>
      <c r="Z106" s="212"/>
      <c r="AA106" s="212"/>
      <c r="AB106" s="212"/>
      <c r="AC106" s="212"/>
      <c r="AD106" s="212"/>
      <c r="AE106" s="212"/>
      <c r="AF106" s="212"/>
      <c r="AG106" s="212" t="s">
        <v>207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1" t="s">
        <v>1513</v>
      </c>
      <c r="D107" s="225"/>
      <c r="E107" s="226">
        <v>1</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211</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1" t="s">
        <v>78</v>
      </c>
      <c r="D108" s="225"/>
      <c r="E108" s="226">
        <v>1</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211</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2"/>
      <c r="D109" s="244"/>
      <c r="E109" s="244"/>
      <c r="F109" s="244"/>
      <c r="G109" s="244"/>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215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5">
        <v>29</v>
      </c>
      <c r="B110" s="236" t="s">
        <v>1514</v>
      </c>
      <c r="C110" s="249" t="s">
        <v>1515</v>
      </c>
      <c r="D110" s="237" t="s">
        <v>332</v>
      </c>
      <c r="E110" s="238">
        <v>1</v>
      </c>
      <c r="F110" s="239"/>
      <c r="G110" s="240">
        <f>ROUND(E110*F110,2)</f>
        <v>0</v>
      </c>
      <c r="H110" s="239"/>
      <c r="I110" s="240">
        <f>ROUND(E110*H110,2)</f>
        <v>0</v>
      </c>
      <c r="J110" s="239"/>
      <c r="K110" s="240">
        <f>ROUND(E110*J110,2)</f>
        <v>0</v>
      </c>
      <c r="L110" s="240">
        <v>21</v>
      </c>
      <c r="M110" s="240">
        <f>G110*(1+L110/100)</f>
        <v>0</v>
      </c>
      <c r="N110" s="238">
        <v>3.0000000000000001E-5</v>
      </c>
      <c r="O110" s="238">
        <f>ROUND(E110*N110,2)</f>
        <v>0</v>
      </c>
      <c r="P110" s="238">
        <v>0</v>
      </c>
      <c r="Q110" s="238">
        <f>ROUND(E110*P110,2)</f>
        <v>0</v>
      </c>
      <c r="R110" s="240" t="s">
        <v>963</v>
      </c>
      <c r="S110" s="240" t="s">
        <v>204</v>
      </c>
      <c r="T110" s="241" t="s">
        <v>204</v>
      </c>
      <c r="U110" s="223">
        <v>0.35099999999999998</v>
      </c>
      <c r="V110" s="223">
        <f>ROUND(E110*U110,2)</f>
        <v>0.35</v>
      </c>
      <c r="W110" s="223"/>
      <c r="X110" s="223" t="s">
        <v>205</v>
      </c>
      <c r="Y110" s="223" t="s">
        <v>206</v>
      </c>
      <c r="Z110" s="212"/>
      <c r="AA110" s="212"/>
      <c r="AB110" s="212"/>
      <c r="AC110" s="212"/>
      <c r="AD110" s="212"/>
      <c r="AE110" s="212"/>
      <c r="AF110" s="212"/>
      <c r="AG110" s="212" t="s">
        <v>207</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1" t="s">
        <v>1516</v>
      </c>
      <c r="D111" s="225"/>
      <c r="E111" s="226">
        <v>1</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211</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52"/>
      <c r="D112" s="244"/>
      <c r="E112" s="244"/>
      <c r="F112" s="244"/>
      <c r="G112" s="244"/>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215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5">
        <v>30</v>
      </c>
      <c r="B113" s="236" t="s">
        <v>1517</v>
      </c>
      <c r="C113" s="249" t="s">
        <v>1518</v>
      </c>
      <c r="D113" s="237" t="s">
        <v>332</v>
      </c>
      <c r="E113" s="238">
        <v>1</v>
      </c>
      <c r="F113" s="239"/>
      <c r="G113" s="240">
        <f>ROUND(E113*F113,2)</f>
        <v>0</v>
      </c>
      <c r="H113" s="239"/>
      <c r="I113" s="240">
        <f>ROUND(E113*H113,2)</f>
        <v>0</v>
      </c>
      <c r="J113" s="239"/>
      <c r="K113" s="240">
        <f>ROUND(E113*J113,2)</f>
        <v>0</v>
      </c>
      <c r="L113" s="240">
        <v>21</v>
      </c>
      <c r="M113" s="240">
        <f>G113*(1+L113/100)</f>
        <v>0</v>
      </c>
      <c r="N113" s="238">
        <v>2.7999999999999998E-4</v>
      </c>
      <c r="O113" s="238">
        <f>ROUND(E113*N113,2)</f>
        <v>0</v>
      </c>
      <c r="P113" s="238">
        <v>4.1000000000000003E-3</v>
      </c>
      <c r="Q113" s="238">
        <f>ROUND(E113*P113,2)</f>
        <v>0</v>
      </c>
      <c r="R113" s="240" t="s">
        <v>963</v>
      </c>
      <c r="S113" s="240" t="s">
        <v>204</v>
      </c>
      <c r="T113" s="241" t="s">
        <v>204</v>
      </c>
      <c r="U113" s="223">
        <v>0.372</v>
      </c>
      <c r="V113" s="223">
        <f>ROUND(E113*U113,2)</f>
        <v>0.37</v>
      </c>
      <c r="W113" s="223"/>
      <c r="X113" s="223" t="s">
        <v>205</v>
      </c>
      <c r="Y113" s="223" t="s">
        <v>206</v>
      </c>
      <c r="Z113" s="212"/>
      <c r="AA113" s="212"/>
      <c r="AB113" s="212"/>
      <c r="AC113" s="212"/>
      <c r="AD113" s="212"/>
      <c r="AE113" s="212"/>
      <c r="AF113" s="212"/>
      <c r="AG113" s="212" t="s">
        <v>207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1" t="s">
        <v>78</v>
      </c>
      <c r="D114" s="225"/>
      <c r="E114" s="226">
        <v>1</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211</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52"/>
      <c r="D115" s="244"/>
      <c r="E115" s="244"/>
      <c r="F115" s="244"/>
      <c r="G115" s="244"/>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215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5">
        <v>31</v>
      </c>
      <c r="B116" s="236" t="s">
        <v>1519</v>
      </c>
      <c r="C116" s="249" t="s">
        <v>1520</v>
      </c>
      <c r="D116" s="237" t="s">
        <v>332</v>
      </c>
      <c r="E116" s="238">
        <v>1</v>
      </c>
      <c r="F116" s="239"/>
      <c r="G116" s="240">
        <f>ROUND(E116*F116,2)</f>
        <v>0</v>
      </c>
      <c r="H116" s="239"/>
      <c r="I116" s="240">
        <f>ROUND(E116*H116,2)</f>
        <v>0</v>
      </c>
      <c r="J116" s="239"/>
      <c r="K116" s="240">
        <f>ROUND(E116*J116,2)</f>
        <v>0</v>
      </c>
      <c r="L116" s="240">
        <v>21</v>
      </c>
      <c r="M116" s="240">
        <f>G116*(1+L116/100)</f>
        <v>0</v>
      </c>
      <c r="N116" s="238">
        <v>1.7000000000000001E-4</v>
      </c>
      <c r="O116" s="238">
        <f>ROUND(E116*N116,2)</f>
        <v>0</v>
      </c>
      <c r="P116" s="238">
        <v>0</v>
      </c>
      <c r="Q116" s="238">
        <f>ROUND(E116*P116,2)</f>
        <v>0</v>
      </c>
      <c r="R116" s="240" t="s">
        <v>963</v>
      </c>
      <c r="S116" s="240" t="s">
        <v>204</v>
      </c>
      <c r="T116" s="241" t="s">
        <v>204</v>
      </c>
      <c r="U116" s="223">
        <v>0.17299999999999999</v>
      </c>
      <c r="V116" s="223">
        <f>ROUND(E116*U116,2)</f>
        <v>0.17</v>
      </c>
      <c r="W116" s="223"/>
      <c r="X116" s="223" t="s">
        <v>205</v>
      </c>
      <c r="Y116" s="223" t="s">
        <v>206</v>
      </c>
      <c r="Z116" s="212"/>
      <c r="AA116" s="212"/>
      <c r="AB116" s="212"/>
      <c r="AC116" s="212"/>
      <c r="AD116" s="212"/>
      <c r="AE116" s="212"/>
      <c r="AF116" s="212"/>
      <c r="AG116" s="212" t="s">
        <v>207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1" t="s">
        <v>78</v>
      </c>
      <c r="D117" s="225"/>
      <c r="E117" s="226">
        <v>1</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211</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2"/>
      <c r="D118" s="244"/>
      <c r="E118" s="244"/>
      <c r="F118" s="244"/>
      <c r="G118" s="244"/>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215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5">
        <v>32</v>
      </c>
      <c r="B119" s="236" t="s">
        <v>1521</v>
      </c>
      <c r="C119" s="249" t="s">
        <v>1522</v>
      </c>
      <c r="D119" s="237" t="s">
        <v>1334</v>
      </c>
      <c r="E119" s="238">
        <v>7</v>
      </c>
      <c r="F119" s="239"/>
      <c r="G119" s="240">
        <f>ROUND(E119*F119,2)</f>
        <v>0</v>
      </c>
      <c r="H119" s="239"/>
      <c r="I119" s="240">
        <f>ROUND(E119*H119,2)</f>
        <v>0</v>
      </c>
      <c r="J119" s="239"/>
      <c r="K119" s="240">
        <f>ROUND(E119*J119,2)</f>
        <v>0</v>
      </c>
      <c r="L119" s="240">
        <v>21</v>
      </c>
      <c r="M119" s="240">
        <f>G119*(1+L119/100)</f>
        <v>0</v>
      </c>
      <c r="N119" s="238">
        <v>0</v>
      </c>
      <c r="O119" s="238">
        <f>ROUND(E119*N119,2)</f>
        <v>0</v>
      </c>
      <c r="P119" s="238">
        <v>0</v>
      </c>
      <c r="Q119" s="238">
        <f>ROUND(E119*P119,2)</f>
        <v>0</v>
      </c>
      <c r="R119" s="240"/>
      <c r="S119" s="240" t="s">
        <v>496</v>
      </c>
      <c r="T119" s="241" t="s">
        <v>379</v>
      </c>
      <c r="U119" s="223">
        <v>0</v>
      </c>
      <c r="V119" s="223">
        <f>ROUND(E119*U119,2)</f>
        <v>0</v>
      </c>
      <c r="W119" s="223"/>
      <c r="X119" s="223" t="s">
        <v>205</v>
      </c>
      <c r="Y119" s="223" t="s">
        <v>206</v>
      </c>
      <c r="Z119" s="212"/>
      <c r="AA119" s="212"/>
      <c r="AB119" s="212"/>
      <c r="AC119" s="212"/>
      <c r="AD119" s="212"/>
      <c r="AE119" s="212"/>
      <c r="AF119" s="212"/>
      <c r="AG119" s="212" t="s">
        <v>207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1" t="s">
        <v>1523</v>
      </c>
      <c r="D120" s="225"/>
      <c r="E120" s="226">
        <v>2</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211</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1" t="s">
        <v>86</v>
      </c>
      <c r="D121" s="225"/>
      <c r="E121" s="226">
        <v>5</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211</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2"/>
      <c r="D122" s="244"/>
      <c r="E122" s="244"/>
      <c r="F122" s="244"/>
      <c r="G122" s="244"/>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215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5">
        <v>33</v>
      </c>
      <c r="B123" s="236" t="s">
        <v>1524</v>
      </c>
      <c r="C123" s="249" t="s">
        <v>1525</v>
      </c>
      <c r="D123" s="237" t="s">
        <v>332</v>
      </c>
      <c r="E123" s="238">
        <v>1</v>
      </c>
      <c r="F123" s="239"/>
      <c r="G123" s="240">
        <f>ROUND(E123*F123,2)</f>
        <v>0</v>
      </c>
      <c r="H123" s="239"/>
      <c r="I123" s="240">
        <f>ROUND(E123*H123,2)</f>
        <v>0</v>
      </c>
      <c r="J123" s="239"/>
      <c r="K123" s="240">
        <f>ROUND(E123*J123,2)</f>
        <v>0</v>
      </c>
      <c r="L123" s="240">
        <v>21</v>
      </c>
      <c r="M123" s="240">
        <f>G123*(1+L123/100)</f>
        <v>0</v>
      </c>
      <c r="N123" s="238">
        <v>0</v>
      </c>
      <c r="O123" s="238">
        <f>ROUND(E123*N123,2)</f>
        <v>0</v>
      </c>
      <c r="P123" s="238">
        <v>0</v>
      </c>
      <c r="Q123" s="238">
        <f>ROUND(E123*P123,2)</f>
        <v>0</v>
      </c>
      <c r="R123" s="240"/>
      <c r="S123" s="240" t="s">
        <v>496</v>
      </c>
      <c r="T123" s="241" t="s">
        <v>379</v>
      </c>
      <c r="U123" s="223">
        <v>0</v>
      </c>
      <c r="V123" s="223">
        <f>ROUND(E123*U123,2)</f>
        <v>0</v>
      </c>
      <c r="W123" s="223"/>
      <c r="X123" s="223" t="s">
        <v>205</v>
      </c>
      <c r="Y123" s="223" t="s">
        <v>206</v>
      </c>
      <c r="Z123" s="212"/>
      <c r="AA123" s="212"/>
      <c r="AB123" s="212"/>
      <c r="AC123" s="212"/>
      <c r="AD123" s="212"/>
      <c r="AE123" s="212"/>
      <c r="AF123" s="212"/>
      <c r="AG123" s="212" t="s">
        <v>207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1" t="s">
        <v>1526</v>
      </c>
      <c r="D124" s="225"/>
      <c r="E124" s="226">
        <v>1</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211</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2"/>
      <c r="D125" s="244"/>
      <c r="E125" s="244"/>
      <c r="F125" s="244"/>
      <c r="G125" s="244"/>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215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35">
        <v>34</v>
      </c>
      <c r="B126" s="236" t="s">
        <v>1527</v>
      </c>
      <c r="C126" s="249" t="s">
        <v>1528</v>
      </c>
      <c r="D126" s="237" t="s">
        <v>1529</v>
      </c>
      <c r="E126" s="238">
        <v>1</v>
      </c>
      <c r="F126" s="239"/>
      <c r="G126" s="240">
        <f>ROUND(E126*F126,2)</f>
        <v>0</v>
      </c>
      <c r="H126" s="239"/>
      <c r="I126" s="240">
        <f>ROUND(E126*H126,2)</f>
        <v>0</v>
      </c>
      <c r="J126" s="239"/>
      <c r="K126" s="240">
        <f>ROUND(E126*J126,2)</f>
        <v>0</v>
      </c>
      <c r="L126" s="240">
        <v>21</v>
      </c>
      <c r="M126" s="240">
        <f>G126*(1+L126/100)</f>
        <v>0</v>
      </c>
      <c r="N126" s="238">
        <v>0</v>
      </c>
      <c r="O126" s="238">
        <f>ROUND(E126*N126,2)</f>
        <v>0</v>
      </c>
      <c r="P126" s="238">
        <v>0</v>
      </c>
      <c r="Q126" s="238">
        <f>ROUND(E126*P126,2)</f>
        <v>0</v>
      </c>
      <c r="R126" s="240"/>
      <c r="S126" s="240" t="s">
        <v>496</v>
      </c>
      <c r="T126" s="241" t="s">
        <v>379</v>
      </c>
      <c r="U126" s="223">
        <v>0</v>
      </c>
      <c r="V126" s="223">
        <f>ROUND(E126*U126,2)</f>
        <v>0</v>
      </c>
      <c r="W126" s="223"/>
      <c r="X126" s="223" t="s">
        <v>205</v>
      </c>
      <c r="Y126" s="223" t="s">
        <v>206</v>
      </c>
      <c r="Z126" s="212"/>
      <c r="AA126" s="212"/>
      <c r="AB126" s="212"/>
      <c r="AC126" s="212"/>
      <c r="AD126" s="212"/>
      <c r="AE126" s="212"/>
      <c r="AF126" s="212"/>
      <c r="AG126" s="212" t="s">
        <v>207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5"/>
      <c r="D127" s="247"/>
      <c r="E127" s="247"/>
      <c r="F127" s="247"/>
      <c r="G127" s="247"/>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215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5">
        <v>35</v>
      </c>
      <c r="B128" s="236" t="s">
        <v>1530</v>
      </c>
      <c r="C128" s="249" t="s">
        <v>1531</v>
      </c>
      <c r="D128" s="237" t="s">
        <v>332</v>
      </c>
      <c r="E128" s="238">
        <v>1</v>
      </c>
      <c r="F128" s="239"/>
      <c r="G128" s="240">
        <f>ROUND(E128*F128,2)</f>
        <v>0</v>
      </c>
      <c r="H128" s="239"/>
      <c r="I128" s="240">
        <f>ROUND(E128*H128,2)</f>
        <v>0</v>
      </c>
      <c r="J128" s="239"/>
      <c r="K128" s="240">
        <f>ROUND(E128*J128,2)</f>
        <v>0</v>
      </c>
      <c r="L128" s="240">
        <v>21</v>
      </c>
      <c r="M128" s="240">
        <f>G128*(1+L128/100)</f>
        <v>0</v>
      </c>
      <c r="N128" s="238">
        <v>0</v>
      </c>
      <c r="O128" s="238">
        <f>ROUND(E128*N128,2)</f>
        <v>0</v>
      </c>
      <c r="P128" s="238">
        <v>0</v>
      </c>
      <c r="Q128" s="238">
        <f>ROUND(E128*P128,2)</f>
        <v>0</v>
      </c>
      <c r="R128" s="240"/>
      <c r="S128" s="240" t="s">
        <v>496</v>
      </c>
      <c r="T128" s="241" t="s">
        <v>379</v>
      </c>
      <c r="U128" s="223">
        <v>0</v>
      </c>
      <c r="V128" s="223">
        <f>ROUND(E128*U128,2)</f>
        <v>0</v>
      </c>
      <c r="W128" s="223"/>
      <c r="X128" s="223" t="s">
        <v>205</v>
      </c>
      <c r="Y128" s="223" t="s">
        <v>206</v>
      </c>
      <c r="Z128" s="212"/>
      <c r="AA128" s="212"/>
      <c r="AB128" s="212"/>
      <c r="AC128" s="212"/>
      <c r="AD128" s="212"/>
      <c r="AE128" s="212"/>
      <c r="AF128" s="212"/>
      <c r="AG128" s="212" t="s">
        <v>207</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5"/>
      <c r="D129" s="247"/>
      <c r="E129" s="247"/>
      <c r="F129" s="247"/>
      <c r="G129" s="247"/>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215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5">
        <v>36</v>
      </c>
      <c r="B130" s="236" t="s">
        <v>1532</v>
      </c>
      <c r="C130" s="249" t="s">
        <v>1533</v>
      </c>
      <c r="D130" s="237" t="s">
        <v>332</v>
      </c>
      <c r="E130" s="238">
        <v>2</v>
      </c>
      <c r="F130" s="239"/>
      <c r="G130" s="240">
        <f>ROUND(E130*F130,2)</f>
        <v>0</v>
      </c>
      <c r="H130" s="239"/>
      <c r="I130" s="240">
        <f>ROUND(E130*H130,2)</f>
        <v>0</v>
      </c>
      <c r="J130" s="239"/>
      <c r="K130" s="240">
        <f>ROUND(E130*J130,2)</f>
        <v>0</v>
      </c>
      <c r="L130" s="240">
        <v>21</v>
      </c>
      <c r="M130" s="240">
        <f>G130*(1+L130/100)</f>
        <v>0</v>
      </c>
      <c r="N130" s="238">
        <v>0</v>
      </c>
      <c r="O130" s="238">
        <f>ROUND(E130*N130,2)</f>
        <v>0</v>
      </c>
      <c r="P130" s="238">
        <v>0</v>
      </c>
      <c r="Q130" s="238">
        <f>ROUND(E130*P130,2)</f>
        <v>0</v>
      </c>
      <c r="R130" s="240"/>
      <c r="S130" s="240" t="s">
        <v>496</v>
      </c>
      <c r="T130" s="241" t="s">
        <v>379</v>
      </c>
      <c r="U130" s="223">
        <v>0</v>
      </c>
      <c r="V130" s="223">
        <f>ROUND(E130*U130,2)</f>
        <v>0</v>
      </c>
      <c r="W130" s="223"/>
      <c r="X130" s="223" t="s">
        <v>205</v>
      </c>
      <c r="Y130" s="223" t="s">
        <v>206</v>
      </c>
      <c r="Z130" s="212"/>
      <c r="AA130" s="212"/>
      <c r="AB130" s="212"/>
      <c r="AC130" s="212"/>
      <c r="AD130" s="212"/>
      <c r="AE130" s="212"/>
      <c r="AF130" s="212"/>
      <c r="AG130" s="212" t="s">
        <v>207</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1" t="s">
        <v>1041</v>
      </c>
      <c r="D131" s="225"/>
      <c r="E131" s="226">
        <v>2</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211</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2"/>
      <c r="D132" s="244"/>
      <c r="E132" s="244"/>
      <c r="F132" s="244"/>
      <c r="G132" s="244"/>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215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5">
        <v>37</v>
      </c>
      <c r="B133" s="236" t="s">
        <v>1534</v>
      </c>
      <c r="C133" s="249" t="s">
        <v>1535</v>
      </c>
      <c r="D133" s="237" t="s">
        <v>332</v>
      </c>
      <c r="E133" s="238">
        <v>1</v>
      </c>
      <c r="F133" s="239"/>
      <c r="G133" s="240">
        <f>ROUND(E133*F133,2)</f>
        <v>0</v>
      </c>
      <c r="H133" s="239"/>
      <c r="I133" s="240">
        <f>ROUND(E133*H133,2)</f>
        <v>0</v>
      </c>
      <c r="J133" s="239"/>
      <c r="K133" s="240">
        <f>ROUND(E133*J133,2)</f>
        <v>0</v>
      </c>
      <c r="L133" s="240">
        <v>21</v>
      </c>
      <c r="M133" s="240">
        <f>G133*(1+L133/100)</f>
        <v>0</v>
      </c>
      <c r="N133" s="238">
        <v>0</v>
      </c>
      <c r="O133" s="238">
        <f>ROUND(E133*N133,2)</f>
        <v>0</v>
      </c>
      <c r="P133" s="238">
        <v>0</v>
      </c>
      <c r="Q133" s="238">
        <f>ROUND(E133*P133,2)</f>
        <v>0</v>
      </c>
      <c r="R133" s="240"/>
      <c r="S133" s="240" t="s">
        <v>496</v>
      </c>
      <c r="T133" s="241" t="s">
        <v>379</v>
      </c>
      <c r="U133" s="223">
        <v>0</v>
      </c>
      <c r="V133" s="223">
        <f>ROUND(E133*U133,2)</f>
        <v>0</v>
      </c>
      <c r="W133" s="223"/>
      <c r="X133" s="223" t="s">
        <v>205</v>
      </c>
      <c r="Y133" s="223" t="s">
        <v>206</v>
      </c>
      <c r="Z133" s="212"/>
      <c r="AA133" s="212"/>
      <c r="AB133" s="212"/>
      <c r="AC133" s="212"/>
      <c r="AD133" s="212"/>
      <c r="AE133" s="212"/>
      <c r="AF133" s="212"/>
      <c r="AG133" s="212" t="s">
        <v>207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55"/>
      <c r="D134" s="247"/>
      <c r="E134" s="247"/>
      <c r="F134" s="247"/>
      <c r="G134" s="247"/>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215</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5">
        <v>38</v>
      </c>
      <c r="B135" s="236" t="s">
        <v>1536</v>
      </c>
      <c r="C135" s="249" t="s">
        <v>1537</v>
      </c>
      <c r="D135" s="237" t="s">
        <v>1529</v>
      </c>
      <c r="E135" s="238">
        <v>2</v>
      </c>
      <c r="F135" s="239"/>
      <c r="G135" s="240">
        <f>ROUND(E135*F135,2)</f>
        <v>0</v>
      </c>
      <c r="H135" s="239"/>
      <c r="I135" s="240">
        <f>ROUND(E135*H135,2)</f>
        <v>0</v>
      </c>
      <c r="J135" s="239"/>
      <c r="K135" s="240">
        <f>ROUND(E135*J135,2)</f>
        <v>0</v>
      </c>
      <c r="L135" s="240">
        <v>21</v>
      </c>
      <c r="M135" s="240">
        <f>G135*(1+L135/100)</f>
        <v>0</v>
      </c>
      <c r="N135" s="238">
        <v>0</v>
      </c>
      <c r="O135" s="238">
        <f>ROUND(E135*N135,2)</f>
        <v>0</v>
      </c>
      <c r="P135" s="238">
        <v>0</v>
      </c>
      <c r="Q135" s="238">
        <f>ROUND(E135*P135,2)</f>
        <v>0</v>
      </c>
      <c r="R135" s="240"/>
      <c r="S135" s="240" t="s">
        <v>496</v>
      </c>
      <c r="T135" s="241" t="s">
        <v>379</v>
      </c>
      <c r="U135" s="223">
        <v>0</v>
      </c>
      <c r="V135" s="223">
        <f>ROUND(E135*U135,2)</f>
        <v>0</v>
      </c>
      <c r="W135" s="223"/>
      <c r="X135" s="223" t="s">
        <v>205</v>
      </c>
      <c r="Y135" s="223" t="s">
        <v>206</v>
      </c>
      <c r="Z135" s="212"/>
      <c r="AA135" s="212"/>
      <c r="AB135" s="212"/>
      <c r="AC135" s="212"/>
      <c r="AD135" s="212"/>
      <c r="AE135" s="212"/>
      <c r="AF135" s="212"/>
      <c r="AG135" s="212" t="s">
        <v>207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1" t="s">
        <v>1041</v>
      </c>
      <c r="D136" s="225"/>
      <c r="E136" s="226">
        <v>2</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211</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52"/>
      <c r="D137" s="244"/>
      <c r="E137" s="244"/>
      <c r="F137" s="244"/>
      <c r="G137" s="244"/>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215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5">
        <v>39</v>
      </c>
      <c r="B138" s="236" t="s">
        <v>1538</v>
      </c>
      <c r="C138" s="249" t="s">
        <v>1539</v>
      </c>
      <c r="D138" s="237" t="s">
        <v>384</v>
      </c>
      <c r="E138" s="238">
        <v>1</v>
      </c>
      <c r="F138" s="239"/>
      <c r="G138" s="240">
        <f>ROUND(E138*F138,2)</f>
        <v>0</v>
      </c>
      <c r="H138" s="239"/>
      <c r="I138" s="240">
        <f>ROUND(E138*H138,2)</f>
        <v>0</v>
      </c>
      <c r="J138" s="239"/>
      <c r="K138" s="240">
        <f>ROUND(E138*J138,2)</f>
        <v>0</v>
      </c>
      <c r="L138" s="240">
        <v>21</v>
      </c>
      <c r="M138" s="240">
        <f>G138*(1+L138/100)</f>
        <v>0</v>
      </c>
      <c r="N138" s="238">
        <v>5.8500000000000002E-3</v>
      </c>
      <c r="O138" s="238">
        <f>ROUND(E138*N138,2)</f>
        <v>0.01</v>
      </c>
      <c r="P138" s="238">
        <v>0</v>
      </c>
      <c r="Q138" s="238">
        <f>ROUND(E138*P138,2)</f>
        <v>0</v>
      </c>
      <c r="R138" s="240"/>
      <c r="S138" s="240" t="s">
        <v>496</v>
      </c>
      <c r="T138" s="241" t="s">
        <v>1540</v>
      </c>
      <c r="U138" s="223">
        <v>0.46</v>
      </c>
      <c r="V138" s="223">
        <f>ROUND(E138*U138,2)</f>
        <v>0.46</v>
      </c>
      <c r="W138" s="223"/>
      <c r="X138" s="223" t="s">
        <v>205</v>
      </c>
      <c r="Y138" s="223" t="s">
        <v>206</v>
      </c>
      <c r="Z138" s="212"/>
      <c r="AA138" s="212"/>
      <c r="AB138" s="212"/>
      <c r="AC138" s="212"/>
      <c r="AD138" s="212"/>
      <c r="AE138" s="212"/>
      <c r="AF138" s="212"/>
      <c r="AG138" s="212" t="s">
        <v>207</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51" t="s">
        <v>78</v>
      </c>
      <c r="D139" s="225"/>
      <c r="E139" s="226">
        <v>1</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211</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2"/>
      <c r="D140" s="244"/>
      <c r="E140" s="244"/>
      <c r="F140" s="244"/>
      <c r="G140" s="244"/>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215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5">
        <v>40</v>
      </c>
      <c r="B141" s="236" t="s">
        <v>1541</v>
      </c>
      <c r="C141" s="249" t="s">
        <v>1542</v>
      </c>
      <c r="D141" s="237" t="s">
        <v>1529</v>
      </c>
      <c r="E141" s="238">
        <v>1</v>
      </c>
      <c r="F141" s="239"/>
      <c r="G141" s="240">
        <f>ROUND(E141*F141,2)</f>
        <v>0</v>
      </c>
      <c r="H141" s="239"/>
      <c r="I141" s="240">
        <f>ROUND(E141*H141,2)</f>
        <v>0</v>
      </c>
      <c r="J141" s="239"/>
      <c r="K141" s="240">
        <f>ROUND(E141*J141,2)</f>
        <v>0</v>
      </c>
      <c r="L141" s="240">
        <v>21</v>
      </c>
      <c r="M141" s="240">
        <f>G141*(1+L141/100)</f>
        <v>0</v>
      </c>
      <c r="N141" s="238">
        <v>2.5200000000000001E-3</v>
      </c>
      <c r="O141" s="238">
        <f>ROUND(E141*N141,2)</f>
        <v>0</v>
      </c>
      <c r="P141" s="238">
        <v>0</v>
      </c>
      <c r="Q141" s="238">
        <f>ROUND(E141*P141,2)</f>
        <v>0</v>
      </c>
      <c r="R141" s="240"/>
      <c r="S141" s="240" t="s">
        <v>496</v>
      </c>
      <c r="T141" s="241" t="s">
        <v>379</v>
      </c>
      <c r="U141" s="223">
        <v>0.433</v>
      </c>
      <c r="V141" s="223">
        <f>ROUND(E141*U141,2)</f>
        <v>0.43</v>
      </c>
      <c r="W141" s="223"/>
      <c r="X141" s="223" t="s">
        <v>205</v>
      </c>
      <c r="Y141" s="223" t="s">
        <v>206</v>
      </c>
      <c r="Z141" s="212"/>
      <c r="AA141" s="212"/>
      <c r="AB141" s="212"/>
      <c r="AC141" s="212"/>
      <c r="AD141" s="212"/>
      <c r="AE141" s="212"/>
      <c r="AF141" s="212"/>
      <c r="AG141" s="212" t="s">
        <v>207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1" t="s">
        <v>1543</v>
      </c>
      <c r="D142" s="225"/>
      <c r="E142" s="226"/>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211</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1" t="s">
        <v>1544</v>
      </c>
      <c r="D143" s="225"/>
      <c r="E143" s="226">
        <v>1</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211</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2"/>
      <c r="D144" s="244"/>
      <c r="E144" s="244"/>
      <c r="F144" s="244"/>
      <c r="G144" s="244"/>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215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5">
        <v>41</v>
      </c>
      <c r="B145" s="236" t="s">
        <v>738</v>
      </c>
      <c r="C145" s="249" t="s">
        <v>739</v>
      </c>
      <c r="D145" s="237" t="s">
        <v>740</v>
      </c>
      <c r="E145" s="238">
        <v>30</v>
      </c>
      <c r="F145" s="239"/>
      <c r="G145" s="240">
        <f>ROUND(E145*F145,2)</f>
        <v>0</v>
      </c>
      <c r="H145" s="239"/>
      <c r="I145" s="240">
        <f>ROUND(E145*H145,2)</f>
        <v>0</v>
      </c>
      <c r="J145" s="239"/>
      <c r="K145" s="240">
        <f>ROUND(E145*J145,2)</f>
        <v>0</v>
      </c>
      <c r="L145" s="240">
        <v>21</v>
      </c>
      <c r="M145" s="240">
        <f>G145*(1+L145/100)</f>
        <v>0</v>
      </c>
      <c r="N145" s="238">
        <v>0</v>
      </c>
      <c r="O145" s="238">
        <f>ROUND(E145*N145,2)</f>
        <v>0</v>
      </c>
      <c r="P145" s="238">
        <v>0</v>
      </c>
      <c r="Q145" s="238">
        <f>ROUND(E145*P145,2)</f>
        <v>0</v>
      </c>
      <c r="R145" s="240" t="s">
        <v>741</v>
      </c>
      <c r="S145" s="240" t="s">
        <v>204</v>
      </c>
      <c r="T145" s="241" t="s">
        <v>204</v>
      </c>
      <c r="U145" s="223">
        <v>1</v>
      </c>
      <c r="V145" s="223">
        <f>ROUND(E145*U145,2)</f>
        <v>30</v>
      </c>
      <c r="W145" s="223"/>
      <c r="X145" s="223" t="s">
        <v>742</v>
      </c>
      <c r="Y145" s="223" t="s">
        <v>206</v>
      </c>
      <c r="Z145" s="212"/>
      <c r="AA145" s="212"/>
      <c r="AB145" s="212"/>
      <c r="AC145" s="212"/>
      <c r="AD145" s="212"/>
      <c r="AE145" s="212"/>
      <c r="AF145" s="212"/>
      <c r="AG145" s="212" t="s">
        <v>743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1" t="s">
        <v>1545</v>
      </c>
      <c r="D146" s="225"/>
      <c r="E146" s="226">
        <v>30</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211</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2"/>
      <c r="D147" s="244"/>
      <c r="E147" s="244"/>
      <c r="F147" s="244"/>
      <c r="G147" s="244"/>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215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5">
        <v>42</v>
      </c>
      <c r="B148" s="236" t="s">
        <v>1546</v>
      </c>
      <c r="C148" s="249" t="s">
        <v>1547</v>
      </c>
      <c r="D148" s="237" t="s">
        <v>332</v>
      </c>
      <c r="E148" s="238">
        <v>1</v>
      </c>
      <c r="F148" s="239"/>
      <c r="G148" s="240">
        <f>ROUND(E148*F148,2)</f>
        <v>0</v>
      </c>
      <c r="H148" s="239"/>
      <c r="I148" s="240">
        <f>ROUND(E148*H148,2)</f>
        <v>0</v>
      </c>
      <c r="J148" s="239"/>
      <c r="K148" s="240">
        <f>ROUND(E148*J148,2)</f>
        <v>0</v>
      </c>
      <c r="L148" s="240">
        <v>21</v>
      </c>
      <c r="M148" s="240">
        <f>G148*(1+L148/100)</f>
        <v>0</v>
      </c>
      <c r="N148" s="238">
        <v>1.1E-4</v>
      </c>
      <c r="O148" s="238">
        <f>ROUND(E148*N148,2)</f>
        <v>0</v>
      </c>
      <c r="P148" s="238">
        <v>0</v>
      </c>
      <c r="Q148" s="238">
        <f>ROUND(E148*P148,2)</f>
        <v>0</v>
      </c>
      <c r="R148" s="240" t="s">
        <v>284</v>
      </c>
      <c r="S148" s="240" t="s">
        <v>204</v>
      </c>
      <c r="T148" s="241" t="s">
        <v>204</v>
      </c>
      <c r="U148" s="223">
        <v>0</v>
      </c>
      <c r="V148" s="223">
        <f>ROUND(E148*U148,2)</f>
        <v>0</v>
      </c>
      <c r="W148" s="223"/>
      <c r="X148" s="223" t="s">
        <v>285</v>
      </c>
      <c r="Y148" s="223" t="s">
        <v>206</v>
      </c>
      <c r="Z148" s="212"/>
      <c r="AA148" s="212"/>
      <c r="AB148" s="212"/>
      <c r="AC148" s="212"/>
      <c r="AD148" s="212"/>
      <c r="AE148" s="212"/>
      <c r="AF148" s="212"/>
      <c r="AG148" s="212" t="s">
        <v>286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1" t="s">
        <v>78</v>
      </c>
      <c r="D149" s="225"/>
      <c r="E149" s="226">
        <v>1</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211</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52"/>
      <c r="D150" s="244"/>
      <c r="E150" s="244"/>
      <c r="F150" s="244"/>
      <c r="G150" s="244"/>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215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35">
        <v>43</v>
      </c>
      <c r="B151" s="236" t="s">
        <v>1548</v>
      </c>
      <c r="C151" s="249" t="s">
        <v>1549</v>
      </c>
      <c r="D151" s="237" t="s">
        <v>332</v>
      </c>
      <c r="E151" s="238">
        <v>3</v>
      </c>
      <c r="F151" s="239"/>
      <c r="G151" s="240">
        <f>ROUND(E151*F151,2)</f>
        <v>0</v>
      </c>
      <c r="H151" s="239"/>
      <c r="I151" s="240">
        <f>ROUND(E151*H151,2)</f>
        <v>0</v>
      </c>
      <c r="J151" s="239"/>
      <c r="K151" s="240">
        <f>ROUND(E151*J151,2)</f>
        <v>0</v>
      </c>
      <c r="L151" s="240">
        <v>21</v>
      </c>
      <c r="M151" s="240">
        <f>G151*(1+L151/100)</f>
        <v>0</v>
      </c>
      <c r="N151" s="238">
        <v>2.3000000000000001E-4</v>
      </c>
      <c r="O151" s="238">
        <f>ROUND(E151*N151,2)</f>
        <v>0</v>
      </c>
      <c r="P151" s="238">
        <v>0</v>
      </c>
      <c r="Q151" s="238">
        <f>ROUND(E151*P151,2)</f>
        <v>0</v>
      </c>
      <c r="R151" s="240" t="s">
        <v>284</v>
      </c>
      <c r="S151" s="240" t="s">
        <v>204</v>
      </c>
      <c r="T151" s="241" t="s">
        <v>204</v>
      </c>
      <c r="U151" s="223">
        <v>0</v>
      </c>
      <c r="V151" s="223">
        <f>ROUND(E151*U151,2)</f>
        <v>0</v>
      </c>
      <c r="W151" s="223"/>
      <c r="X151" s="223" t="s">
        <v>285</v>
      </c>
      <c r="Y151" s="223" t="s">
        <v>206</v>
      </c>
      <c r="Z151" s="212"/>
      <c r="AA151" s="212"/>
      <c r="AB151" s="212"/>
      <c r="AC151" s="212"/>
      <c r="AD151" s="212"/>
      <c r="AE151" s="212"/>
      <c r="AF151" s="212"/>
      <c r="AG151" s="212" t="s">
        <v>286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1" t="s">
        <v>82</v>
      </c>
      <c r="D152" s="225"/>
      <c r="E152" s="226">
        <v>3</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211</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2"/>
      <c r="D153" s="244"/>
      <c r="E153" s="244"/>
      <c r="F153" s="244"/>
      <c r="G153" s="244"/>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215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5">
        <v>44</v>
      </c>
      <c r="B154" s="236" t="s">
        <v>1550</v>
      </c>
      <c r="C154" s="249" t="s">
        <v>1551</v>
      </c>
      <c r="D154" s="237" t="s">
        <v>332</v>
      </c>
      <c r="E154" s="238">
        <v>8</v>
      </c>
      <c r="F154" s="239"/>
      <c r="G154" s="240">
        <f>ROUND(E154*F154,2)</f>
        <v>0</v>
      </c>
      <c r="H154" s="239"/>
      <c r="I154" s="240">
        <f>ROUND(E154*H154,2)</f>
        <v>0</v>
      </c>
      <c r="J154" s="239"/>
      <c r="K154" s="240">
        <f>ROUND(E154*J154,2)</f>
        <v>0</v>
      </c>
      <c r="L154" s="240">
        <v>21</v>
      </c>
      <c r="M154" s="240">
        <f>G154*(1+L154/100)</f>
        <v>0</v>
      </c>
      <c r="N154" s="238">
        <v>3.3E-4</v>
      </c>
      <c r="O154" s="238">
        <f>ROUND(E154*N154,2)</f>
        <v>0</v>
      </c>
      <c r="P154" s="238">
        <v>0</v>
      </c>
      <c r="Q154" s="238">
        <f>ROUND(E154*P154,2)</f>
        <v>0</v>
      </c>
      <c r="R154" s="240" t="s">
        <v>284</v>
      </c>
      <c r="S154" s="240" t="s">
        <v>204</v>
      </c>
      <c r="T154" s="241" t="s">
        <v>204</v>
      </c>
      <c r="U154" s="223">
        <v>0</v>
      </c>
      <c r="V154" s="223">
        <f>ROUND(E154*U154,2)</f>
        <v>0</v>
      </c>
      <c r="W154" s="223"/>
      <c r="X154" s="223" t="s">
        <v>285</v>
      </c>
      <c r="Y154" s="223" t="s">
        <v>206</v>
      </c>
      <c r="Z154" s="212"/>
      <c r="AA154" s="212"/>
      <c r="AB154" s="212"/>
      <c r="AC154" s="212"/>
      <c r="AD154" s="212"/>
      <c r="AE154" s="212"/>
      <c r="AF154" s="212"/>
      <c r="AG154" s="212" t="s">
        <v>286</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1" t="s">
        <v>98</v>
      </c>
      <c r="D155" s="225"/>
      <c r="E155" s="226">
        <v>8</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211</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2"/>
      <c r="D156" s="244"/>
      <c r="E156" s="244"/>
      <c r="F156" s="244"/>
      <c r="G156" s="244"/>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215</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5">
        <v>45</v>
      </c>
      <c r="B157" s="236" t="s">
        <v>1552</v>
      </c>
      <c r="C157" s="249" t="s">
        <v>1553</v>
      </c>
      <c r="D157" s="237" t="s">
        <v>332</v>
      </c>
      <c r="E157" s="238">
        <v>1</v>
      </c>
      <c r="F157" s="239"/>
      <c r="G157" s="240">
        <f>ROUND(E157*F157,2)</f>
        <v>0</v>
      </c>
      <c r="H157" s="239"/>
      <c r="I157" s="240">
        <f>ROUND(E157*H157,2)</f>
        <v>0</v>
      </c>
      <c r="J157" s="239"/>
      <c r="K157" s="240">
        <f>ROUND(E157*J157,2)</f>
        <v>0</v>
      </c>
      <c r="L157" s="240">
        <v>21</v>
      </c>
      <c r="M157" s="240">
        <f>G157*(1+L157/100)</f>
        <v>0</v>
      </c>
      <c r="N157" s="238">
        <v>8.0000000000000007E-5</v>
      </c>
      <c r="O157" s="238">
        <f>ROUND(E157*N157,2)</f>
        <v>0</v>
      </c>
      <c r="P157" s="238">
        <v>0</v>
      </c>
      <c r="Q157" s="238">
        <f>ROUND(E157*P157,2)</f>
        <v>0</v>
      </c>
      <c r="R157" s="240"/>
      <c r="S157" s="240" t="s">
        <v>496</v>
      </c>
      <c r="T157" s="241" t="s">
        <v>1540</v>
      </c>
      <c r="U157" s="223">
        <v>0</v>
      </c>
      <c r="V157" s="223">
        <f>ROUND(E157*U157,2)</f>
        <v>0</v>
      </c>
      <c r="W157" s="223"/>
      <c r="X157" s="223" t="s">
        <v>285</v>
      </c>
      <c r="Y157" s="223" t="s">
        <v>206</v>
      </c>
      <c r="Z157" s="212"/>
      <c r="AA157" s="212"/>
      <c r="AB157" s="212"/>
      <c r="AC157" s="212"/>
      <c r="AD157" s="212"/>
      <c r="AE157" s="212"/>
      <c r="AF157" s="212"/>
      <c r="AG157" s="212" t="s">
        <v>286</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1" t="s">
        <v>78</v>
      </c>
      <c r="D158" s="225"/>
      <c r="E158" s="226">
        <v>1</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211</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2"/>
      <c r="D159" s="244"/>
      <c r="E159" s="244"/>
      <c r="F159" s="244"/>
      <c r="G159" s="244"/>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215</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35">
        <v>46</v>
      </c>
      <c r="B160" s="236" t="s">
        <v>1554</v>
      </c>
      <c r="C160" s="249" t="s">
        <v>1555</v>
      </c>
      <c r="D160" s="237" t="s">
        <v>332</v>
      </c>
      <c r="E160" s="238">
        <v>1</v>
      </c>
      <c r="F160" s="239"/>
      <c r="G160" s="240">
        <f>ROUND(E160*F160,2)</f>
        <v>0</v>
      </c>
      <c r="H160" s="239"/>
      <c r="I160" s="240">
        <f>ROUND(E160*H160,2)</f>
        <v>0</v>
      </c>
      <c r="J160" s="239"/>
      <c r="K160" s="240">
        <f>ROUND(E160*J160,2)</f>
        <v>0</v>
      </c>
      <c r="L160" s="240">
        <v>21</v>
      </c>
      <c r="M160" s="240">
        <f>G160*(1+L160/100)</f>
        <v>0</v>
      </c>
      <c r="N160" s="238">
        <v>1.2999999999999999E-4</v>
      </c>
      <c r="O160" s="238">
        <f>ROUND(E160*N160,2)</f>
        <v>0</v>
      </c>
      <c r="P160" s="238">
        <v>0</v>
      </c>
      <c r="Q160" s="238">
        <f>ROUND(E160*P160,2)</f>
        <v>0</v>
      </c>
      <c r="R160" s="240" t="s">
        <v>284</v>
      </c>
      <c r="S160" s="240" t="s">
        <v>1540</v>
      </c>
      <c r="T160" s="241" t="s">
        <v>1540</v>
      </c>
      <c r="U160" s="223">
        <v>0</v>
      </c>
      <c r="V160" s="223">
        <f>ROUND(E160*U160,2)</f>
        <v>0</v>
      </c>
      <c r="W160" s="223"/>
      <c r="X160" s="223" t="s">
        <v>285</v>
      </c>
      <c r="Y160" s="223" t="s">
        <v>206</v>
      </c>
      <c r="Z160" s="212"/>
      <c r="AA160" s="212"/>
      <c r="AB160" s="212"/>
      <c r="AC160" s="212"/>
      <c r="AD160" s="212"/>
      <c r="AE160" s="212"/>
      <c r="AF160" s="212"/>
      <c r="AG160" s="212" t="s">
        <v>286</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1" t="s">
        <v>78</v>
      </c>
      <c r="D161" s="225"/>
      <c r="E161" s="226">
        <v>1</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211</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2"/>
      <c r="D162" s="244"/>
      <c r="E162" s="244"/>
      <c r="F162" s="244"/>
      <c r="G162" s="244"/>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215</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35">
        <v>47</v>
      </c>
      <c r="B163" s="236" t="s">
        <v>1556</v>
      </c>
      <c r="C163" s="249" t="s">
        <v>1557</v>
      </c>
      <c r="D163" s="237" t="s">
        <v>332</v>
      </c>
      <c r="E163" s="238">
        <v>1</v>
      </c>
      <c r="F163" s="239"/>
      <c r="G163" s="240">
        <f>ROUND(E163*F163,2)</f>
        <v>0</v>
      </c>
      <c r="H163" s="239"/>
      <c r="I163" s="240">
        <f>ROUND(E163*H163,2)</f>
        <v>0</v>
      </c>
      <c r="J163" s="239"/>
      <c r="K163" s="240">
        <f>ROUND(E163*J163,2)</f>
        <v>0</v>
      </c>
      <c r="L163" s="240">
        <v>21</v>
      </c>
      <c r="M163" s="240">
        <f>G163*(1+L163/100)</f>
        <v>0</v>
      </c>
      <c r="N163" s="238">
        <v>1.3999999999999999E-4</v>
      </c>
      <c r="O163" s="238">
        <f>ROUND(E163*N163,2)</f>
        <v>0</v>
      </c>
      <c r="P163" s="238">
        <v>0</v>
      </c>
      <c r="Q163" s="238">
        <f>ROUND(E163*P163,2)</f>
        <v>0</v>
      </c>
      <c r="R163" s="240"/>
      <c r="S163" s="240" t="s">
        <v>496</v>
      </c>
      <c r="T163" s="241" t="s">
        <v>1540</v>
      </c>
      <c r="U163" s="223">
        <v>0</v>
      </c>
      <c r="V163" s="223">
        <f>ROUND(E163*U163,2)</f>
        <v>0</v>
      </c>
      <c r="W163" s="223"/>
      <c r="X163" s="223" t="s">
        <v>285</v>
      </c>
      <c r="Y163" s="223" t="s">
        <v>206</v>
      </c>
      <c r="Z163" s="212"/>
      <c r="AA163" s="212"/>
      <c r="AB163" s="212"/>
      <c r="AC163" s="212"/>
      <c r="AD163" s="212"/>
      <c r="AE163" s="212"/>
      <c r="AF163" s="212"/>
      <c r="AG163" s="212" t="s">
        <v>286</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51" t="s">
        <v>78</v>
      </c>
      <c r="D164" s="225"/>
      <c r="E164" s="226">
        <v>1</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211</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2"/>
      <c r="D165" s="244"/>
      <c r="E165" s="244"/>
      <c r="F165" s="244"/>
      <c r="G165" s="244"/>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215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5">
        <v>48</v>
      </c>
      <c r="B166" s="236" t="s">
        <v>1558</v>
      </c>
      <c r="C166" s="249" t="s">
        <v>1559</v>
      </c>
      <c r="D166" s="237" t="s">
        <v>332</v>
      </c>
      <c r="E166" s="238">
        <v>1</v>
      </c>
      <c r="F166" s="239"/>
      <c r="G166" s="240">
        <f>ROUND(E166*F166,2)</f>
        <v>0</v>
      </c>
      <c r="H166" s="239"/>
      <c r="I166" s="240">
        <f>ROUND(E166*H166,2)</f>
        <v>0</v>
      </c>
      <c r="J166" s="239"/>
      <c r="K166" s="240">
        <f>ROUND(E166*J166,2)</f>
        <v>0</v>
      </c>
      <c r="L166" s="240">
        <v>21</v>
      </c>
      <c r="M166" s="240">
        <f>G166*(1+L166/100)</f>
        <v>0</v>
      </c>
      <c r="N166" s="238">
        <v>2.0000000000000001E-4</v>
      </c>
      <c r="O166" s="238">
        <f>ROUND(E166*N166,2)</f>
        <v>0</v>
      </c>
      <c r="P166" s="238">
        <v>0</v>
      </c>
      <c r="Q166" s="238">
        <f>ROUND(E166*P166,2)</f>
        <v>0</v>
      </c>
      <c r="R166" s="240"/>
      <c r="S166" s="240" t="s">
        <v>496</v>
      </c>
      <c r="T166" s="241" t="s">
        <v>1540</v>
      </c>
      <c r="U166" s="223">
        <v>0</v>
      </c>
      <c r="V166" s="223">
        <f>ROUND(E166*U166,2)</f>
        <v>0</v>
      </c>
      <c r="W166" s="223"/>
      <c r="X166" s="223" t="s">
        <v>285</v>
      </c>
      <c r="Y166" s="223" t="s">
        <v>206</v>
      </c>
      <c r="Z166" s="212"/>
      <c r="AA166" s="212"/>
      <c r="AB166" s="212"/>
      <c r="AC166" s="212"/>
      <c r="AD166" s="212"/>
      <c r="AE166" s="212"/>
      <c r="AF166" s="212"/>
      <c r="AG166" s="212" t="s">
        <v>286</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1" t="s">
        <v>78</v>
      </c>
      <c r="D167" s="225"/>
      <c r="E167" s="226">
        <v>1</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211</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2"/>
      <c r="D168" s="244"/>
      <c r="E168" s="244"/>
      <c r="F168" s="244"/>
      <c r="G168" s="244"/>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215</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22.5" outlineLevel="1" x14ac:dyDescent="0.2">
      <c r="A169" s="235">
        <v>49</v>
      </c>
      <c r="B169" s="236" t="s">
        <v>1560</v>
      </c>
      <c r="C169" s="249" t="s">
        <v>1561</v>
      </c>
      <c r="D169" s="237" t="s">
        <v>332</v>
      </c>
      <c r="E169" s="238">
        <v>1</v>
      </c>
      <c r="F169" s="239"/>
      <c r="G169" s="240">
        <f>ROUND(E169*F169,2)</f>
        <v>0</v>
      </c>
      <c r="H169" s="239"/>
      <c r="I169" s="240">
        <f>ROUND(E169*H169,2)</f>
        <v>0</v>
      </c>
      <c r="J169" s="239"/>
      <c r="K169" s="240">
        <f>ROUND(E169*J169,2)</f>
        <v>0</v>
      </c>
      <c r="L169" s="240">
        <v>21</v>
      </c>
      <c r="M169" s="240">
        <f>G169*(1+L169/100)</f>
        <v>0</v>
      </c>
      <c r="N169" s="238">
        <v>4.0000000000000002E-4</v>
      </c>
      <c r="O169" s="238">
        <f>ROUND(E169*N169,2)</f>
        <v>0</v>
      </c>
      <c r="P169" s="238">
        <v>0</v>
      </c>
      <c r="Q169" s="238">
        <f>ROUND(E169*P169,2)</f>
        <v>0</v>
      </c>
      <c r="R169" s="240" t="s">
        <v>284</v>
      </c>
      <c r="S169" s="240" t="s">
        <v>204</v>
      </c>
      <c r="T169" s="241" t="s">
        <v>204</v>
      </c>
      <c r="U169" s="223">
        <v>0</v>
      </c>
      <c r="V169" s="223">
        <f>ROUND(E169*U169,2)</f>
        <v>0</v>
      </c>
      <c r="W169" s="223"/>
      <c r="X169" s="223" t="s">
        <v>285</v>
      </c>
      <c r="Y169" s="223" t="s">
        <v>206</v>
      </c>
      <c r="Z169" s="212"/>
      <c r="AA169" s="212"/>
      <c r="AB169" s="212"/>
      <c r="AC169" s="212"/>
      <c r="AD169" s="212"/>
      <c r="AE169" s="212"/>
      <c r="AF169" s="212"/>
      <c r="AG169" s="212" t="s">
        <v>286</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1" t="s">
        <v>1478</v>
      </c>
      <c r="D170" s="225"/>
      <c r="E170" s="226">
        <v>1</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211</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52"/>
      <c r="D171" s="244"/>
      <c r="E171" s="244"/>
      <c r="F171" s="244"/>
      <c r="G171" s="244"/>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215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5">
        <v>50</v>
      </c>
      <c r="B172" s="236" t="s">
        <v>1534</v>
      </c>
      <c r="C172" s="249" t="s">
        <v>1562</v>
      </c>
      <c r="D172" s="237" t="s">
        <v>332</v>
      </c>
      <c r="E172" s="238">
        <v>1</v>
      </c>
      <c r="F172" s="239"/>
      <c r="G172" s="240">
        <f>ROUND(E172*F172,2)</f>
        <v>0</v>
      </c>
      <c r="H172" s="239"/>
      <c r="I172" s="240">
        <f>ROUND(E172*H172,2)</f>
        <v>0</v>
      </c>
      <c r="J172" s="239"/>
      <c r="K172" s="240">
        <f>ROUND(E172*J172,2)</f>
        <v>0</v>
      </c>
      <c r="L172" s="240">
        <v>21</v>
      </c>
      <c r="M172" s="240">
        <f>G172*(1+L172/100)</f>
        <v>0</v>
      </c>
      <c r="N172" s="238">
        <v>0</v>
      </c>
      <c r="O172" s="238">
        <f>ROUND(E172*N172,2)</f>
        <v>0</v>
      </c>
      <c r="P172" s="238">
        <v>0</v>
      </c>
      <c r="Q172" s="238">
        <f>ROUND(E172*P172,2)</f>
        <v>0</v>
      </c>
      <c r="R172" s="240"/>
      <c r="S172" s="240" t="s">
        <v>496</v>
      </c>
      <c r="T172" s="241" t="s">
        <v>379</v>
      </c>
      <c r="U172" s="223">
        <v>0</v>
      </c>
      <c r="V172" s="223">
        <f>ROUND(E172*U172,2)</f>
        <v>0</v>
      </c>
      <c r="W172" s="223"/>
      <c r="X172" s="223" t="s">
        <v>285</v>
      </c>
      <c r="Y172" s="223" t="s">
        <v>206</v>
      </c>
      <c r="Z172" s="212"/>
      <c r="AA172" s="212"/>
      <c r="AB172" s="212"/>
      <c r="AC172" s="212"/>
      <c r="AD172" s="212"/>
      <c r="AE172" s="212"/>
      <c r="AF172" s="212"/>
      <c r="AG172" s="212" t="s">
        <v>286</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1" t="s">
        <v>1288</v>
      </c>
      <c r="D173" s="225"/>
      <c r="E173" s="226">
        <v>1</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211</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2"/>
      <c r="D174" s="244"/>
      <c r="E174" s="244"/>
      <c r="F174" s="244"/>
      <c r="G174" s="244"/>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215</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v>51</v>
      </c>
      <c r="B175" s="220" t="s">
        <v>1563</v>
      </c>
      <c r="C175" s="253" t="s">
        <v>1564</v>
      </c>
      <c r="D175" s="221" t="s">
        <v>0</v>
      </c>
      <c r="E175" s="243"/>
      <c r="F175" s="224"/>
      <c r="G175" s="223">
        <f>ROUND(E175*F175,2)</f>
        <v>0</v>
      </c>
      <c r="H175" s="224"/>
      <c r="I175" s="223">
        <f>ROUND(E175*H175,2)</f>
        <v>0</v>
      </c>
      <c r="J175" s="224"/>
      <c r="K175" s="223">
        <f>ROUND(E175*J175,2)</f>
        <v>0</v>
      </c>
      <c r="L175" s="223">
        <v>21</v>
      </c>
      <c r="M175" s="223">
        <f>G175*(1+L175/100)</f>
        <v>0</v>
      </c>
      <c r="N175" s="222">
        <v>0</v>
      </c>
      <c r="O175" s="222">
        <f>ROUND(E175*N175,2)</f>
        <v>0</v>
      </c>
      <c r="P175" s="222">
        <v>0</v>
      </c>
      <c r="Q175" s="222">
        <f>ROUND(E175*P175,2)</f>
        <v>0</v>
      </c>
      <c r="R175" s="223" t="s">
        <v>963</v>
      </c>
      <c r="S175" s="223" t="s">
        <v>204</v>
      </c>
      <c r="T175" s="223" t="s">
        <v>204</v>
      </c>
      <c r="U175" s="223">
        <v>0</v>
      </c>
      <c r="V175" s="223">
        <f>ROUND(E175*U175,2)</f>
        <v>0</v>
      </c>
      <c r="W175" s="223"/>
      <c r="X175" s="223" t="s">
        <v>837</v>
      </c>
      <c r="Y175" s="223" t="s">
        <v>206</v>
      </c>
      <c r="Z175" s="212"/>
      <c r="AA175" s="212"/>
      <c r="AB175" s="212"/>
      <c r="AC175" s="212"/>
      <c r="AD175" s="212"/>
      <c r="AE175" s="212"/>
      <c r="AF175" s="212"/>
      <c r="AG175" s="212" t="s">
        <v>838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54" t="s">
        <v>1064</v>
      </c>
      <c r="D176" s="246"/>
      <c r="E176" s="246"/>
      <c r="F176" s="246"/>
      <c r="G176" s="246"/>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209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2"/>
      <c r="D177" s="244"/>
      <c r="E177" s="244"/>
      <c r="F177" s="244"/>
      <c r="G177" s="244"/>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215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x14ac:dyDescent="0.2">
      <c r="A178" s="228" t="s">
        <v>198</v>
      </c>
      <c r="B178" s="229" t="s">
        <v>130</v>
      </c>
      <c r="C178" s="248" t="s">
        <v>131</v>
      </c>
      <c r="D178" s="230"/>
      <c r="E178" s="231"/>
      <c r="F178" s="232"/>
      <c r="G178" s="232">
        <f>SUMIF(AG179:AG183,"&lt;&gt;NOR",G179:G183)</f>
        <v>0</v>
      </c>
      <c r="H178" s="232"/>
      <c r="I178" s="232">
        <f>SUM(I179:I183)</f>
        <v>0</v>
      </c>
      <c r="J178" s="232"/>
      <c r="K178" s="232">
        <f>SUM(K179:K183)</f>
        <v>0</v>
      </c>
      <c r="L178" s="232"/>
      <c r="M178" s="232">
        <f>SUM(M179:M183)</f>
        <v>0</v>
      </c>
      <c r="N178" s="231"/>
      <c r="O178" s="231">
        <f>SUM(O179:O183)</f>
        <v>0.01</v>
      </c>
      <c r="P178" s="231"/>
      <c r="Q178" s="231">
        <f>SUM(Q179:Q183)</f>
        <v>0</v>
      </c>
      <c r="R178" s="232"/>
      <c r="S178" s="232"/>
      <c r="T178" s="233"/>
      <c r="U178" s="227"/>
      <c r="V178" s="227">
        <f>SUM(V179:V183)</f>
        <v>0</v>
      </c>
      <c r="W178" s="227"/>
      <c r="X178" s="227"/>
      <c r="Y178" s="227"/>
      <c r="AG178" t="s">
        <v>199</v>
      </c>
    </row>
    <row r="179" spans="1:60" outlineLevel="1" x14ac:dyDescent="0.2">
      <c r="A179" s="235">
        <v>52</v>
      </c>
      <c r="B179" s="236" t="s">
        <v>1565</v>
      </c>
      <c r="C179" s="249" t="s">
        <v>1566</v>
      </c>
      <c r="D179" s="237" t="s">
        <v>1059</v>
      </c>
      <c r="E179" s="238">
        <v>1</v>
      </c>
      <c r="F179" s="239"/>
      <c r="G179" s="240">
        <f>ROUND(E179*F179,2)</f>
        <v>0</v>
      </c>
      <c r="H179" s="239"/>
      <c r="I179" s="240">
        <f>ROUND(E179*H179,2)</f>
        <v>0</v>
      </c>
      <c r="J179" s="239"/>
      <c r="K179" s="240">
        <f>ROUND(E179*J179,2)</f>
        <v>0</v>
      </c>
      <c r="L179" s="240">
        <v>21</v>
      </c>
      <c r="M179" s="240">
        <f>G179*(1+L179/100)</f>
        <v>0</v>
      </c>
      <c r="N179" s="238">
        <v>5.7099999999999998E-3</v>
      </c>
      <c r="O179" s="238">
        <f>ROUND(E179*N179,2)</f>
        <v>0.01</v>
      </c>
      <c r="P179" s="238">
        <v>0</v>
      </c>
      <c r="Q179" s="238">
        <f>ROUND(E179*P179,2)</f>
        <v>0</v>
      </c>
      <c r="R179" s="240"/>
      <c r="S179" s="240" t="s">
        <v>496</v>
      </c>
      <c r="T179" s="241" t="s">
        <v>379</v>
      </c>
      <c r="U179" s="223">
        <v>0</v>
      </c>
      <c r="V179" s="223">
        <f>ROUND(E179*U179,2)</f>
        <v>0</v>
      </c>
      <c r="W179" s="223"/>
      <c r="X179" s="223" t="s">
        <v>205</v>
      </c>
      <c r="Y179" s="223" t="s">
        <v>206</v>
      </c>
      <c r="Z179" s="212"/>
      <c r="AA179" s="212"/>
      <c r="AB179" s="212"/>
      <c r="AC179" s="212"/>
      <c r="AD179" s="212"/>
      <c r="AE179" s="212"/>
      <c r="AF179" s="212"/>
      <c r="AG179" s="212" t="s">
        <v>1567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51" t="s">
        <v>1568</v>
      </c>
      <c r="D180" s="225"/>
      <c r="E180" s="226">
        <v>1</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211</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2"/>
      <c r="D181" s="244"/>
      <c r="E181" s="244"/>
      <c r="F181" s="244"/>
      <c r="G181" s="244"/>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215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v>53</v>
      </c>
      <c r="B182" s="220" t="s">
        <v>1569</v>
      </c>
      <c r="C182" s="253" t="s">
        <v>1570</v>
      </c>
      <c r="D182" s="221" t="s">
        <v>0</v>
      </c>
      <c r="E182" s="243"/>
      <c r="F182" s="224"/>
      <c r="G182" s="223">
        <f>ROUND(E182*F182,2)</f>
        <v>0</v>
      </c>
      <c r="H182" s="224"/>
      <c r="I182" s="223">
        <f>ROUND(E182*H182,2)</f>
        <v>0</v>
      </c>
      <c r="J182" s="224"/>
      <c r="K182" s="223">
        <f>ROUND(E182*J182,2)</f>
        <v>0</v>
      </c>
      <c r="L182" s="223">
        <v>21</v>
      </c>
      <c r="M182" s="223">
        <f>G182*(1+L182/100)</f>
        <v>0</v>
      </c>
      <c r="N182" s="222">
        <v>0</v>
      </c>
      <c r="O182" s="222">
        <f>ROUND(E182*N182,2)</f>
        <v>0</v>
      </c>
      <c r="P182" s="222">
        <v>0</v>
      </c>
      <c r="Q182" s="222">
        <f>ROUND(E182*P182,2)</f>
        <v>0</v>
      </c>
      <c r="R182" s="223" t="s">
        <v>1571</v>
      </c>
      <c r="S182" s="223" t="s">
        <v>204</v>
      </c>
      <c r="T182" s="223" t="s">
        <v>204</v>
      </c>
      <c r="U182" s="223">
        <v>0</v>
      </c>
      <c r="V182" s="223">
        <f>ROUND(E182*U182,2)</f>
        <v>0</v>
      </c>
      <c r="W182" s="223"/>
      <c r="X182" s="223" t="s">
        <v>837</v>
      </c>
      <c r="Y182" s="223" t="s">
        <v>206</v>
      </c>
      <c r="Z182" s="212"/>
      <c r="AA182" s="212"/>
      <c r="AB182" s="212"/>
      <c r="AC182" s="212"/>
      <c r="AD182" s="212"/>
      <c r="AE182" s="212"/>
      <c r="AF182" s="212"/>
      <c r="AG182" s="212" t="s">
        <v>838</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2"/>
      <c r="D183" s="244"/>
      <c r="E183" s="244"/>
      <c r="F183" s="244"/>
      <c r="G183" s="244"/>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215</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8" t="s">
        <v>198</v>
      </c>
      <c r="B184" s="229" t="s">
        <v>132</v>
      </c>
      <c r="C184" s="248" t="s">
        <v>133</v>
      </c>
      <c r="D184" s="230"/>
      <c r="E184" s="231"/>
      <c r="F184" s="232"/>
      <c r="G184" s="232">
        <f>SUMIF(AG185:AG244,"&lt;&gt;NOR",G185:G244)</f>
        <v>0</v>
      </c>
      <c r="H184" s="232"/>
      <c r="I184" s="232">
        <f>SUM(I185:I244)</f>
        <v>0</v>
      </c>
      <c r="J184" s="232"/>
      <c r="K184" s="232">
        <f>SUM(K185:K244)</f>
        <v>0</v>
      </c>
      <c r="L184" s="232"/>
      <c r="M184" s="232">
        <f>SUM(M185:M244)</f>
        <v>0</v>
      </c>
      <c r="N184" s="231"/>
      <c r="O184" s="231">
        <f>SUM(O185:O244)</f>
        <v>0.15000000000000002</v>
      </c>
      <c r="P184" s="231"/>
      <c r="Q184" s="231">
        <f>SUM(Q185:Q244)</f>
        <v>0.05</v>
      </c>
      <c r="R184" s="232"/>
      <c r="S184" s="232"/>
      <c r="T184" s="233"/>
      <c r="U184" s="227"/>
      <c r="V184" s="227">
        <f>SUM(V185:V244)</f>
        <v>49.060000000000009</v>
      </c>
      <c r="W184" s="227"/>
      <c r="X184" s="227"/>
      <c r="Y184" s="227"/>
      <c r="AG184" t="s">
        <v>199</v>
      </c>
    </row>
    <row r="185" spans="1:60" outlineLevel="1" x14ac:dyDescent="0.2">
      <c r="A185" s="235">
        <v>54</v>
      </c>
      <c r="B185" s="236" t="s">
        <v>1572</v>
      </c>
      <c r="C185" s="249" t="s">
        <v>1573</v>
      </c>
      <c r="D185" s="237" t="s">
        <v>384</v>
      </c>
      <c r="E185" s="238">
        <v>15</v>
      </c>
      <c r="F185" s="239"/>
      <c r="G185" s="240">
        <f>ROUND(E185*F185,2)</f>
        <v>0</v>
      </c>
      <c r="H185" s="239"/>
      <c r="I185" s="240">
        <f>ROUND(E185*H185,2)</f>
        <v>0</v>
      </c>
      <c r="J185" s="239"/>
      <c r="K185" s="240">
        <f>ROUND(E185*J185,2)</f>
        <v>0</v>
      </c>
      <c r="L185" s="240">
        <v>21</v>
      </c>
      <c r="M185" s="240">
        <f>G185*(1+L185/100)</f>
        <v>0</v>
      </c>
      <c r="N185" s="238">
        <v>2.0000000000000002E-5</v>
      </c>
      <c r="O185" s="238">
        <f>ROUND(E185*N185,2)</f>
        <v>0</v>
      </c>
      <c r="P185" s="238">
        <v>3.2000000000000002E-3</v>
      </c>
      <c r="Q185" s="238">
        <f>ROUND(E185*P185,2)</f>
        <v>0.05</v>
      </c>
      <c r="R185" s="240" t="s">
        <v>1571</v>
      </c>
      <c r="S185" s="240" t="s">
        <v>204</v>
      </c>
      <c r="T185" s="241" t="s">
        <v>204</v>
      </c>
      <c r="U185" s="223">
        <v>0.05</v>
      </c>
      <c r="V185" s="223">
        <f>ROUND(E185*U185,2)</f>
        <v>0.75</v>
      </c>
      <c r="W185" s="223"/>
      <c r="X185" s="223" t="s">
        <v>205</v>
      </c>
      <c r="Y185" s="223" t="s">
        <v>206</v>
      </c>
      <c r="Z185" s="212"/>
      <c r="AA185" s="212"/>
      <c r="AB185" s="212"/>
      <c r="AC185" s="212"/>
      <c r="AD185" s="212"/>
      <c r="AE185" s="212"/>
      <c r="AF185" s="212"/>
      <c r="AG185" s="212" t="s">
        <v>207</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51" t="s">
        <v>1574</v>
      </c>
      <c r="D186" s="225"/>
      <c r="E186" s="226">
        <v>15</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211</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2"/>
      <c r="D187" s="244"/>
      <c r="E187" s="244"/>
      <c r="F187" s="244"/>
      <c r="G187" s="244"/>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215</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5">
        <v>55</v>
      </c>
      <c r="B188" s="236" t="s">
        <v>1575</v>
      </c>
      <c r="C188" s="249" t="s">
        <v>1576</v>
      </c>
      <c r="D188" s="237" t="s">
        <v>332</v>
      </c>
      <c r="E188" s="238">
        <v>2</v>
      </c>
      <c r="F188" s="239"/>
      <c r="G188" s="240">
        <f>ROUND(E188*F188,2)</f>
        <v>0</v>
      </c>
      <c r="H188" s="239"/>
      <c r="I188" s="240">
        <f>ROUND(E188*H188,2)</f>
        <v>0</v>
      </c>
      <c r="J188" s="239"/>
      <c r="K188" s="240">
        <f>ROUND(E188*J188,2)</f>
        <v>0</v>
      </c>
      <c r="L188" s="240">
        <v>21</v>
      </c>
      <c r="M188" s="240">
        <f>G188*(1+L188/100)</f>
        <v>0</v>
      </c>
      <c r="N188" s="238">
        <v>6.0000000000000002E-5</v>
      </c>
      <c r="O188" s="238">
        <f>ROUND(E188*N188,2)</f>
        <v>0</v>
      </c>
      <c r="P188" s="238">
        <v>0</v>
      </c>
      <c r="Q188" s="238">
        <f>ROUND(E188*P188,2)</f>
        <v>0</v>
      </c>
      <c r="R188" s="240" t="s">
        <v>1571</v>
      </c>
      <c r="S188" s="240" t="s">
        <v>204</v>
      </c>
      <c r="T188" s="241" t="s">
        <v>204</v>
      </c>
      <c r="U188" s="223">
        <v>0.26</v>
      </c>
      <c r="V188" s="223">
        <f>ROUND(E188*U188,2)</f>
        <v>0.52</v>
      </c>
      <c r="W188" s="223"/>
      <c r="X188" s="223" t="s">
        <v>205</v>
      </c>
      <c r="Y188" s="223" t="s">
        <v>206</v>
      </c>
      <c r="Z188" s="212"/>
      <c r="AA188" s="212"/>
      <c r="AB188" s="212"/>
      <c r="AC188" s="212"/>
      <c r="AD188" s="212"/>
      <c r="AE188" s="212"/>
      <c r="AF188" s="212"/>
      <c r="AG188" s="212" t="s">
        <v>207</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51" t="s">
        <v>80</v>
      </c>
      <c r="D189" s="225"/>
      <c r="E189" s="226">
        <v>2</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211</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52"/>
      <c r="D190" s="244"/>
      <c r="E190" s="244"/>
      <c r="F190" s="244"/>
      <c r="G190" s="244"/>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215</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35">
        <v>56</v>
      </c>
      <c r="B191" s="236" t="s">
        <v>1577</v>
      </c>
      <c r="C191" s="249" t="s">
        <v>1578</v>
      </c>
      <c r="D191" s="237" t="s">
        <v>384</v>
      </c>
      <c r="E191" s="238">
        <v>62</v>
      </c>
      <c r="F191" s="239"/>
      <c r="G191" s="240">
        <f>ROUND(E191*F191,2)</f>
        <v>0</v>
      </c>
      <c r="H191" s="239"/>
      <c r="I191" s="240">
        <f>ROUND(E191*H191,2)</f>
        <v>0</v>
      </c>
      <c r="J191" s="239"/>
      <c r="K191" s="240">
        <f>ROUND(E191*J191,2)</f>
        <v>0</v>
      </c>
      <c r="L191" s="240">
        <v>21</v>
      </c>
      <c r="M191" s="240">
        <f>G191*(1+L191/100)</f>
        <v>0</v>
      </c>
      <c r="N191" s="238">
        <v>7.6000000000000004E-4</v>
      </c>
      <c r="O191" s="238">
        <f>ROUND(E191*N191,2)</f>
        <v>0.05</v>
      </c>
      <c r="P191" s="238">
        <v>0</v>
      </c>
      <c r="Q191" s="238">
        <f>ROUND(E191*P191,2)</f>
        <v>0</v>
      </c>
      <c r="R191" s="240" t="s">
        <v>1571</v>
      </c>
      <c r="S191" s="240" t="s">
        <v>204</v>
      </c>
      <c r="T191" s="241" t="s">
        <v>204</v>
      </c>
      <c r="U191" s="223">
        <v>0.29737999999999998</v>
      </c>
      <c r="V191" s="223">
        <f>ROUND(E191*U191,2)</f>
        <v>18.440000000000001</v>
      </c>
      <c r="W191" s="223"/>
      <c r="X191" s="223" t="s">
        <v>205</v>
      </c>
      <c r="Y191" s="223" t="s">
        <v>206</v>
      </c>
      <c r="Z191" s="212"/>
      <c r="AA191" s="212"/>
      <c r="AB191" s="212"/>
      <c r="AC191" s="212"/>
      <c r="AD191" s="212"/>
      <c r="AE191" s="212"/>
      <c r="AF191" s="212"/>
      <c r="AG191" s="212" t="s">
        <v>207</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50" t="s">
        <v>1008</v>
      </c>
      <c r="D192" s="242"/>
      <c r="E192" s="242"/>
      <c r="F192" s="242"/>
      <c r="G192" s="242"/>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209</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51" t="s">
        <v>92</v>
      </c>
      <c r="D193" s="225"/>
      <c r="E193" s="226">
        <v>62</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211</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2"/>
      <c r="D194" s="244"/>
      <c r="E194" s="244"/>
      <c r="F194" s="244"/>
      <c r="G194" s="244"/>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215</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5">
        <v>57</v>
      </c>
      <c r="B195" s="236" t="s">
        <v>1579</v>
      </c>
      <c r="C195" s="249" t="s">
        <v>1580</v>
      </c>
      <c r="D195" s="237" t="s">
        <v>384</v>
      </c>
      <c r="E195" s="238">
        <v>3</v>
      </c>
      <c r="F195" s="239"/>
      <c r="G195" s="240">
        <f>ROUND(E195*F195,2)</f>
        <v>0</v>
      </c>
      <c r="H195" s="239"/>
      <c r="I195" s="240">
        <f>ROUND(E195*H195,2)</f>
        <v>0</v>
      </c>
      <c r="J195" s="239"/>
      <c r="K195" s="240">
        <f>ROUND(E195*J195,2)</f>
        <v>0</v>
      </c>
      <c r="L195" s="240">
        <v>21</v>
      </c>
      <c r="M195" s="240">
        <f>G195*(1+L195/100)</f>
        <v>0</v>
      </c>
      <c r="N195" s="238">
        <v>8.8000000000000003E-4</v>
      </c>
      <c r="O195" s="238">
        <f>ROUND(E195*N195,2)</f>
        <v>0</v>
      </c>
      <c r="P195" s="238">
        <v>0</v>
      </c>
      <c r="Q195" s="238">
        <f>ROUND(E195*P195,2)</f>
        <v>0</v>
      </c>
      <c r="R195" s="240" t="s">
        <v>1571</v>
      </c>
      <c r="S195" s="240" t="s">
        <v>204</v>
      </c>
      <c r="T195" s="241" t="s">
        <v>204</v>
      </c>
      <c r="U195" s="223">
        <v>0.30737999999999999</v>
      </c>
      <c r="V195" s="223">
        <f>ROUND(E195*U195,2)</f>
        <v>0.92</v>
      </c>
      <c r="W195" s="223"/>
      <c r="X195" s="223" t="s">
        <v>205</v>
      </c>
      <c r="Y195" s="223" t="s">
        <v>206</v>
      </c>
      <c r="Z195" s="212"/>
      <c r="AA195" s="212"/>
      <c r="AB195" s="212"/>
      <c r="AC195" s="212"/>
      <c r="AD195" s="212"/>
      <c r="AE195" s="212"/>
      <c r="AF195" s="212"/>
      <c r="AG195" s="212" t="s">
        <v>207</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50" t="s">
        <v>1008</v>
      </c>
      <c r="D196" s="242"/>
      <c r="E196" s="242"/>
      <c r="F196" s="242"/>
      <c r="G196" s="242"/>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209</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51" t="s">
        <v>82</v>
      </c>
      <c r="D197" s="225"/>
      <c r="E197" s="226">
        <v>3</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211</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2"/>
      <c r="D198" s="244"/>
      <c r="E198" s="244"/>
      <c r="F198" s="244"/>
      <c r="G198" s="244"/>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215</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1" x14ac:dyDescent="0.2">
      <c r="A199" s="235">
        <v>58</v>
      </c>
      <c r="B199" s="236" t="s">
        <v>1581</v>
      </c>
      <c r="C199" s="249" t="s">
        <v>1582</v>
      </c>
      <c r="D199" s="237" t="s">
        <v>384</v>
      </c>
      <c r="E199" s="238">
        <v>32</v>
      </c>
      <c r="F199" s="239"/>
      <c r="G199" s="240">
        <f>ROUND(E199*F199,2)</f>
        <v>0</v>
      </c>
      <c r="H199" s="239"/>
      <c r="I199" s="240">
        <f>ROUND(E199*H199,2)</f>
        <v>0</v>
      </c>
      <c r="J199" s="239"/>
      <c r="K199" s="240">
        <f>ROUND(E199*J199,2)</f>
        <v>0</v>
      </c>
      <c r="L199" s="240">
        <v>21</v>
      </c>
      <c r="M199" s="240">
        <f>G199*(1+L199/100)</f>
        <v>0</v>
      </c>
      <c r="N199" s="238">
        <v>1.01E-3</v>
      </c>
      <c r="O199" s="238">
        <f>ROUND(E199*N199,2)</f>
        <v>0.03</v>
      </c>
      <c r="P199" s="238">
        <v>0</v>
      </c>
      <c r="Q199" s="238">
        <f>ROUND(E199*P199,2)</f>
        <v>0</v>
      </c>
      <c r="R199" s="240" t="s">
        <v>1571</v>
      </c>
      <c r="S199" s="240" t="s">
        <v>204</v>
      </c>
      <c r="T199" s="241" t="s">
        <v>204</v>
      </c>
      <c r="U199" s="223">
        <v>0.31738</v>
      </c>
      <c r="V199" s="223">
        <f>ROUND(E199*U199,2)</f>
        <v>10.16</v>
      </c>
      <c r="W199" s="223"/>
      <c r="X199" s="223" t="s">
        <v>205</v>
      </c>
      <c r="Y199" s="223" t="s">
        <v>206</v>
      </c>
      <c r="Z199" s="212"/>
      <c r="AA199" s="212"/>
      <c r="AB199" s="212"/>
      <c r="AC199" s="212"/>
      <c r="AD199" s="212"/>
      <c r="AE199" s="212"/>
      <c r="AF199" s="212"/>
      <c r="AG199" s="212" t="s">
        <v>207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50" t="s">
        <v>1008</v>
      </c>
      <c r="D200" s="242"/>
      <c r="E200" s="242"/>
      <c r="F200" s="242"/>
      <c r="G200" s="242"/>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209</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1" t="s">
        <v>1583</v>
      </c>
      <c r="D201" s="225"/>
      <c r="E201" s="226">
        <v>32</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211</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2"/>
      <c r="D202" s="244"/>
      <c r="E202" s="244"/>
      <c r="F202" s="244"/>
      <c r="G202" s="244"/>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215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ht="22.5" outlineLevel="1" x14ac:dyDescent="0.2">
      <c r="A203" s="235">
        <v>59</v>
      </c>
      <c r="B203" s="236" t="s">
        <v>1584</v>
      </c>
      <c r="C203" s="249" t="s">
        <v>1585</v>
      </c>
      <c r="D203" s="237" t="s">
        <v>384</v>
      </c>
      <c r="E203" s="238">
        <v>42</v>
      </c>
      <c r="F203" s="239"/>
      <c r="G203" s="240">
        <f>ROUND(E203*F203,2)</f>
        <v>0</v>
      </c>
      <c r="H203" s="239"/>
      <c r="I203" s="240">
        <f>ROUND(E203*H203,2)</f>
        <v>0</v>
      </c>
      <c r="J203" s="239"/>
      <c r="K203" s="240">
        <f>ROUND(E203*J203,2)</f>
        <v>0</v>
      </c>
      <c r="L203" s="240">
        <v>21</v>
      </c>
      <c r="M203" s="240">
        <f>G203*(1+L203/100)</f>
        <v>0</v>
      </c>
      <c r="N203" s="238">
        <v>1.6000000000000001E-3</v>
      </c>
      <c r="O203" s="238">
        <f>ROUND(E203*N203,2)</f>
        <v>7.0000000000000007E-2</v>
      </c>
      <c r="P203" s="238">
        <v>0</v>
      </c>
      <c r="Q203" s="238">
        <f>ROUND(E203*P203,2)</f>
        <v>0</v>
      </c>
      <c r="R203" s="240" t="s">
        <v>1571</v>
      </c>
      <c r="S203" s="240" t="s">
        <v>204</v>
      </c>
      <c r="T203" s="241" t="s">
        <v>204</v>
      </c>
      <c r="U203" s="223">
        <v>0.33332000000000001</v>
      </c>
      <c r="V203" s="223">
        <f>ROUND(E203*U203,2)</f>
        <v>14</v>
      </c>
      <c r="W203" s="223"/>
      <c r="X203" s="223" t="s">
        <v>205</v>
      </c>
      <c r="Y203" s="223" t="s">
        <v>206</v>
      </c>
      <c r="Z203" s="212"/>
      <c r="AA203" s="212"/>
      <c r="AB203" s="212"/>
      <c r="AC203" s="212"/>
      <c r="AD203" s="212"/>
      <c r="AE203" s="212"/>
      <c r="AF203" s="212"/>
      <c r="AG203" s="212" t="s">
        <v>207</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0" t="s">
        <v>1008</v>
      </c>
      <c r="D204" s="242"/>
      <c r="E204" s="242"/>
      <c r="F204" s="242"/>
      <c r="G204" s="242"/>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209</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1" t="s">
        <v>1586</v>
      </c>
      <c r="D205" s="225"/>
      <c r="E205" s="226">
        <v>42</v>
      </c>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211</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2"/>
      <c r="D206" s="244"/>
      <c r="E206" s="244"/>
      <c r="F206" s="244"/>
      <c r="G206" s="244"/>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215</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22.5" outlineLevel="1" x14ac:dyDescent="0.2">
      <c r="A207" s="235">
        <v>60</v>
      </c>
      <c r="B207" s="236" t="s">
        <v>1587</v>
      </c>
      <c r="C207" s="249" t="s">
        <v>1588</v>
      </c>
      <c r="D207" s="237" t="s">
        <v>384</v>
      </c>
      <c r="E207" s="238">
        <v>22.6</v>
      </c>
      <c r="F207" s="239"/>
      <c r="G207" s="240">
        <f>ROUND(E207*F207,2)</f>
        <v>0</v>
      </c>
      <c r="H207" s="239"/>
      <c r="I207" s="240">
        <f>ROUND(E207*H207,2)</f>
        <v>0</v>
      </c>
      <c r="J207" s="239"/>
      <c r="K207" s="240">
        <f>ROUND(E207*J207,2)</f>
        <v>0</v>
      </c>
      <c r="L207" s="240">
        <v>21</v>
      </c>
      <c r="M207" s="240">
        <f>G207*(1+L207/100)</f>
        <v>0</v>
      </c>
      <c r="N207" s="238">
        <v>0</v>
      </c>
      <c r="O207" s="238">
        <f>ROUND(E207*N207,2)</f>
        <v>0</v>
      </c>
      <c r="P207" s="238">
        <v>0</v>
      </c>
      <c r="Q207" s="238">
        <f>ROUND(E207*P207,2)</f>
        <v>0</v>
      </c>
      <c r="R207" s="240" t="s">
        <v>1571</v>
      </c>
      <c r="S207" s="240" t="s">
        <v>204</v>
      </c>
      <c r="T207" s="241" t="s">
        <v>204</v>
      </c>
      <c r="U207" s="223">
        <v>4.1000000000000002E-2</v>
      </c>
      <c r="V207" s="223">
        <f>ROUND(E207*U207,2)</f>
        <v>0.93</v>
      </c>
      <c r="W207" s="223"/>
      <c r="X207" s="223" t="s">
        <v>205</v>
      </c>
      <c r="Y207" s="223" t="s">
        <v>206</v>
      </c>
      <c r="Z207" s="212"/>
      <c r="AA207" s="212"/>
      <c r="AB207" s="212"/>
      <c r="AC207" s="212"/>
      <c r="AD207" s="212"/>
      <c r="AE207" s="212"/>
      <c r="AF207" s="212"/>
      <c r="AG207" s="212" t="s">
        <v>207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1" t="s">
        <v>1589</v>
      </c>
      <c r="D208" s="225"/>
      <c r="E208" s="226">
        <v>22.6</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211</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52"/>
      <c r="D209" s="244"/>
      <c r="E209" s="244"/>
      <c r="F209" s="244"/>
      <c r="G209" s="244"/>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215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5">
        <v>61</v>
      </c>
      <c r="B210" s="236" t="s">
        <v>1590</v>
      </c>
      <c r="C210" s="249" t="s">
        <v>1591</v>
      </c>
      <c r="D210" s="237" t="s">
        <v>384</v>
      </c>
      <c r="E210" s="238">
        <v>139</v>
      </c>
      <c r="F210" s="239"/>
      <c r="G210" s="240">
        <f>ROUND(E210*F210,2)</f>
        <v>0</v>
      </c>
      <c r="H210" s="239"/>
      <c r="I210" s="240">
        <f>ROUND(E210*H210,2)</f>
        <v>0</v>
      </c>
      <c r="J210" s="239"/>
      <c r="K210" s="240">
        <f>ROUND(E210*J210,2)</f>
        <v>0</v>
      </c>
      <c r="L210" s="240">
        <v>21</v>
      </c>
      <c r="M210" s="240">
        <f>G210*(1+L210/100)</f>
        <v>0</v>
      </c>
      <c r="N210" s="238">
        <v>0</v>
      </c>
      <c r="O210" s="238">
        <f>ROUND(E210*N210,2)</f>
        <v>0</v>
      </c>
      <c r="P210" s="238">
        <v>0</v>
      </c>
      <c r="Q210" s="238">
        <f>ROUND(E210*P210,2)</f>
        <v>0</v>
      </c>
      <c r="R210" s="240" t="s">
        <v>1571</v>
      </c>
      <c r="S210" s="240" t="s">
        <v>204</v>
      </c>
      <c r="T210" s="241" t="s">
        <v>204</v>
      </c>
      <c r="U210" s="223">
        <v>0.02</v>
      </c>
      <c r="V210" s="223">
        <f>ROUND(E210*U210,2)</f>
        <v>2.78</v>
      </c>
      <c r="W210" s="223"/>
      <c r="X210" s="223" t="s">
        <v>205</v>
      </c>
      <c r="Y210" s="223" t="s">
        <v>206</v>
      </c>
      <c r="Z210" s="212"/>
      <c r="AA210" s="212"/>
      <c r="AB210" s="212"/>
      <c r="AC210" s="212"/>
      <c r="AD210" s="212"/>
      <c r="AE210" s="212"/>
      <c r="AF210" s="212"/>
      <c r="AG210" s="212" t="s">
        <v>207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1" t="s">
        <v>1592</v>
      </c>
      <c r="D211" s="225"/>
      <c r="E211" s="226">
        <v>62</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211</v>
      </c>
      <c r="AH211" s="212">
        <v>5</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1" t="s">
        <v>1593</v>
      </c>
      <c r="D212" s="225"/>
      <c r="E212" s="226">
        <v>42</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211</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1" t="s">
        <v>1594</v>
      </c>
      <c r="D213" s="225"/>
      <c r="E213" s="226">
        <v>32</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211</v>
      </c>
      <c r="AH213" s="212">
        <v>5</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1" t="s">
        <v>1595</v>
      </c>
      <c r="D214" s="225"/>
      <c r="E214" s="226">
        <v>3</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211</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52"/>
      <c r="D215" s="244"/>
      <c r="E215" s="244"/>
      <c r="F215" s="244"/>
      <c r="G215" s="244"/>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215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1" x14ac:dyDescent="0.2">
      <c r="A216" s="235">
        <v>62</v>
      </c>
      <c r="B216" s="236" t="s">
        <v>1596</v>
      </c>
      <c r="C216" s="249" t="s">
        <v>1597</v>
      </c>
      <c r="D216" s="237" t="s">
        <v>332</v>
      </c>
      <c r="E216" s="238">
        <v>2</v>
      </c>
      <c r="F216" s="239"/>
      <c r="G216" s="240">
        <f>ROUND(E216*F216,2)</f>
        <v>0</v>
      </c>
      <c r="H216" s="239"/>
      <c r="I216" s="240">
        <f>ROUND(E216*H216,2)</f>
        <v>0</v>
      </c>
      <c r="J216" s="239"/>
      <c r="K216" s="240">
        <f>ROUND(E216*J216,2)</f>
        <v>0</v>
      </c>
      <c r="L216" s="240">
        <v>21</v>
      </c>
      <c r="M216" s="240">
        <f>G216*(1+L216/100)</f>
        <v>0</v>
      </c>
      <c r="N216" s="238">
        <v>5.4000000000000001E-4</v>
      </c>
      <c r="O216" s="238">
        <f>ROUND(E216*N216,2)</f>
        <v>0</v>
      </c>
      <c r="P216" s="238">
        <v>0</v>
      </c>
      <c r="Q216" s="238">
        <f>ROUND(E216*P216,2)</f>
        <v>0</v>
      </c>
      <c r="R216" s="240" t="s">
        <v>1571</v>
      </c>
      <c r="S216" s="240" t="s">
        <v>204</v>
      </c>
      <c r="T216" s="241" t="s">
        <v>204</v>
      </c>
      <c r="U216" s="223">
        <v>0.27800000000000002</v>
      </c>
      <c r="V216" s="223">
        <f>ROUND(E216*U216,2)</f>
        <v>0.56000000000000005</v>
      </c>
      <c r="W216" s="223"/>
      <c r="X216" s="223" t="s">
        <v>205</v>
      </c>
      <c r="Y216" s="223" t="s">
        <v>206</v>
      </c>
      <c r="Z216" s="212"/>
      <c r="AA216" s="212"/>
      <c r="AB216" s="212"/>
      <c r="AC216" s="212"/>
      <c r="AD216" s="212"/>
      <c r="AE216" s="212"/>
      <c r="AF216" s="212"/>
      <c r="AG216" s="212" t="s">
        <v>207</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55"/>
      <c r="D217" s="247"/>
      <c r="E217" s="247"/>
      <c r="F217" s="247"/>
      <c r="G217" s="247"/>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215</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35">
        <v>63</v>
      </c>
      <c r="B218" s="236" t="s">
        <v>1598</v>
      </c>
      <c r="C218" s="249" t="s">
        <v>1599</v>
      </c>
      <c r="D218" s="237" t="s">
        <v>1529</v>
      </c>
      <c r="E218" s="238">
        <v>1</v>
      </c>
      <c r="F218" s="239"/>
      <c r="G218" s="240">
        <f>ROUND(E218*F218,2)</f>
        <v>0</v>
      </c>
      <c r="H218" s="239"/>
      <c r="I218" s="240">
        <f>ROUND(E218*H218,2)</f>
        <v>0</v>
      </c>
      <c r="J218" s="239"/>
      <c r="K218" s="240">
        <f>ROUND(E218*J218,2)</f>
        <v>0</v>
      </c>
      <c r="L218" s="240">
        <v>21</v>
      </c>
      <c r="M218" s="240">
        <f>G218*(1+L218/100)</f>
        <v>0</v>
      </c>
      <c r="N218" s="238">
        <v>0</v>
      </c>
      <c r="O218" s="238">
        <f>ROUND(E218*N218,2)</f>
        <v>0</v>
      </c>
      <c r="P218" s="238">
        <v>0</v>
      </c>
      <c r="Q218" s="238">
        <f>ROUND(E218*P218,2)</f>
        <v>0</v>
      </c>
      <c r="R218" s="240"/>
      <c r="S218" s="240" t="s">
        <v>496</v>
      </c>
      <c r="T218" s="241" t="s">
        <v>379</v>
      </c>
      <c r="U218" s="223">
        <v>0</v>
      </c>
      <c r="V218" s="223">
        <f>ROUND(E218*U218,2)</f>
        <v>0</v>
      </c>
      <c r="W218" s="223"/>
      <c r="X218" s="223" t="s">
        <v>205</v>
      </c>
      <c r="Y218" s="223" t="s">
        <v>206</v>
      </c>
      <c r="Z218" s="212"/>
      <c r="AA218" s="212"/>
      <c r="AB218" s="212"/>
      <c r="AC218" s="212"/>
      <c r="AD218" s="212"/>
      <c r="AE218" s="212"/>
      <c r="AF218" s="212"/>
      <c r="AG218" s="212" t="s">
        <v>207</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5"/>
      <c r="D219" s="247"/>
      <c r="E219" s="247"/>
      <c r="F219" s="247"/>
      <c r="G219" s="247"/>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215</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5">
        <v>64</v>
      </c>
      <c r="B220" s="236" t="s">
        <v>1600</v>
      </c>
      <c r="C220" s="249" t="s">
        <v>1601</v>
      </c>
      <c r="D220" s="237" t="s">
        <v>1334</v>
      </c>
      <c r="E220" s="238">
        <v>2</v>
      </c>
      <c r="F220" s="239"/>
      <c r="G220" s="240">
        <f>ROUND(E220*F220,2)</f>
        <v>0</v>
      </c>
      <c r="H220" s="239"/>
      <c r="I220" s="240">
        <f>ROUND(E220*H220,2)</f>
        <v>0</v>
      </c>
      <c r="J220" s="239"/>
      <c r="K220" s="240">
        <f>ROUND(E220*J220,2)</f>
        <v>0</v>
      </c>
      <c r="L220" s="240">
        <v>21</v>
      </c>
      <c r="M220" s="240">
        <f>G220*(1+L220/100)</f>
        <v>0</v>
      </c>
      <c r="N220" s="238">
        <v>0</v>
      </c>
      <c r="O220" s="238">
        <f>ROUND(E220*N220,2)</f>
        <v>0</v>
      </c>
      <c r="P220" s="238">
        <v>0</v>
      </c>
      <c r="Q220" s="238">
        <f>ROUND(E220*P220,2)</f>
        <v>0</v>
      </c>
      <c r="R220" s="240"/>
      <c r="S220" s="240" t="s">
        <v>496</v>
      </c>
      <c r="T220" s="241" t="s">
        <v>379</v>
      </c>
      <c r="U220" s="223">
        <v>0</v>
      </c>
      <c r="V220" s="223">
        <f>ROUND(E220*U220,2)</f>
        <v>0</v>
      </c>
      <c r="W220" s="223"/>
      <c r="X220" s="223" t="s">
        <v>205</v>
      </c>
      <c r="Y220" s="223" t="s">
        <v>206</v>
      </c>
      <c r="Z220" s="212"/>
      <c r="AA220" s="212"/>
      <c r="AB220" s="212"/>
      <c r="AC220" s="212"/>
      <c r="AD220" s="212"/>
      <c r="AE220" s="212"/>
      <c r="AF220" s="212"/>
      <c r="AG220" s="212" t="s">
        <v>207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5"/>
      <c r="D221" s="247"/>
      <c r="E221" s="247"/>
      <c r="F221" s="247"/>
      <c r="G221" s="247"/>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215</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5">
        <v>65</v>
      </c>
      <c r="B222" s="236" t="s">
        <v>1602</v>
      </c>
      <c r="C222" s="249" t="s">
        <v>1603</v>
      </c>
      <c r="D222" s="237" t="s">
        <v>384</v>
      </c>
      <c r="E222" s="238">
        <v>139</v>
      </c>
      <c r="F222" s="239"/>
      <c r="G222" s="240">
        <f>ROUND(E222*F222,2)</f>
        <v>0</v>
      </c>
      <c r="H222" s="239"/>
      <c r="I222" s="240">
        <f>ROUND(E222*H222,2)</f>
        <v>0</v>
      </c>
      <c r="J222" s="239"/>
      <c r="K222" s="240">
        <f>ROUND(E222*J222,2)</f>
        <v>0</v>
      </c>
      <c r="L222" s="240">
        <v>21</v>
      </c>
      <c r="M222" s="240">
        <f>G222*(1+L222/100)</f>
        <v>0</v>
      </c>
      <c r="N222" s="238">
        <v>0</v>
      </c>
      <c r="O222" s="238">
        <f>ROUND(E222*N222,2)</f>
        <v>0</v>
      </c>
      <c r="P222" s="238">
        <v>0</v>
      </c>
      <c r="Q222" s="238">
        <f>ROUND(E222*P222,2)</f>
        <v>0</v>
      </c>
      <c r="R222" s="240"/>
      <c r="S222" s="240" t="s">
        <v>496</v>
      </c>
      <c r="T222" s="241" t="s">
        <v>379</v>
      </c>
      <c r="U222" s="223">
        <v>0</v>
      </c>
      <c r="V222" s="223">
        <f>ROUND(E222*U222,2)</f>
        <v>0</v>
      </c>
      <c r="W222" s="223"/>
      <c r="X222" s="223" t="s">
        <v>285</v>
      </c>
      <c r="Y222" s="223" t="s">
        <v>206</v>
      </c>
      <c r="Z222" s="212"/>
      <c r="AA222" s="212"/>
      <c r="AB222" s="212"/>
      <c r="AC222" s="212"/>
      <c r="AD222" s="212"/>
      <c r="AE222" s="212"/>
      <c r="AF222" s="212"/>
      <c r="AG222" s="212" t="s">
        <v>1604</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1" t="s">
        <v>1605</v>
      </c>
      <c r="D223" s="225"/>
      <c r="E223" s="226">
        <v>139</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211</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52"/>
      <c r="D224" s="244"/>
      <c r="E224" s="244"/>
      <c r="F224" s="244"/>
      <c r="G224" s="244"/>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215</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1" x14ac:dyDescent="0.2">
      <c r="A225" s="235">
        <v>66</v>
      </c>
      <c r="B225" s="236" t="s">
        <v>1606</v>
      </c>
      <c r="C225" s="249" t="s">
        <v>1607</v>
      </c>
      <c r="D225" s="237" t="s">
        <v>384</v>
      </c>
      <c r="E225" s="238">
        <v>8</v>
      </c>
      <c r="F225" s="239"/>
      <c r="G225" s="240">
        <f>ROUND(E225*F225,2)</f>
        <v>0</v>
      </c>
      <c r="H225" s="239"/>
      <c r="I225" s="240">
        <f>ROUND(E225*H225,2)</f>
        <v>0</v>
      </c>
      <c r="J225" s="239"/>
      <c r="K225" s="240">
        <f>ROUND(E225*J225,2)</f>
        <v>0</v>
      </c>
      <c r="L225" s="240">
        <v>21</v>
      </c>
      <c r="M225" s="240">
        <f>G225*(1+L225/100)</f>
        <v>0</v>
      </c>
      <c r="N225" s="238">
        <v>2.0000000000000002E-5</v>
      </c>
      <c r="O225" s="238">
        <f>ROUND(E225*N225,2)</f>
        <v>0</v>
      </c>
      <c r="P225" s="238">
        <v>0</v>
      </c>
      <c r="Q225" s="238">
        <f>ROUND(E225*P225,2)</f>
        <v>0</v>
      </c>
      <c r="R225" s="240" t="s">
        <v>284</v>
      </c>
      <c r="S225" s="240" t="s">
        <v>204</v>
      </c>
      <c r="T225" s="241" t="s">
        <v>204</v>
      </c>
      <c r="U225" s="223">
        <v>0</v>
      </c>
      <c r="V225" s="223">
        <f>ROUND(E225*U225,2)</f>
        <v>0</v>
      </c>
      <c r="W225" s="223"/>
      <c r="X225" s="223" t="s">
        <v>285</v>
      </c>
      <c r="Y225" s="223" t="s">
        <v>206</v>
      </c>
      <c r="Z225" s="212"/>
      <c r="AA225" s="212"/>
      <c r="AB225" s="212"/>
      <c r="AC225" s="212"/>
      <c r="AD225" s="212"/>
      <c r="AE225" s="212"/>
      <c r="AF225" s="212"/>
      <c r="AG225" s="212" t="s">
        <v>286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51" t="s">
        <v>98</v>
      </c>
      <c r="D226" s="225"/>
      <c r="E226" s="226">
        <v>8</v>
      </c>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211</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52"/>
      <c r="D227" s="244"/>
      <c r="E227" s="244"/>
      <c r="F227" s="244"/>
      <c r="G227" s="244"/>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215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35">
        <v>67</v>
      </c>
      <c r="B228" s="236" t="s">
        <v>1608</v>
      </c>
      <c r="C228" s="249" t="s">
        <v>1609</v>
      </c>
      <c r="D228" s="237" t="s">
        <v>384</v>
      </c>
      <c r="E228" s="238">
        <v>54</v>
      </c>
      <c r="F228" s="239"/>
      <c r="G228" s="240">
        <f>ROUND(E228*F228,2)</f>
        <v>0</v>
      </c>
      <c r="H228" s="239"/>
      <c r="I228" s="240">
        <f>ROUND(E228*H228,2)</f>
        <v>0</v>
      </c>
      <c r="J228" s="239"/>
      <c r="K228" s="240">
        <f>ROUND(E228*J228,2)</f>
        <v>0</v>
      </c>
      <c r="L228" s="240">
        <v>21</v>
      </c>
      <c r="M228" s="240">
        <f>G228*(1+L228/100)</f>
        <v>0</v>
      </c>
      <c r="N228" s="238">
        <v>2.0000000000000002E-5</v>
      </c>
      <c r="O228" s="238">
        <f>ROUND(E228*N228,2)</f>
        <v>0</v>
      </c>
      <c r="P228" s="238">
        <v>0</v>
      </c>
      <c r="Q228" s="238">
        <f>ROUND(E228*P228,2)</f>
        <v>0</v>
      </c>
      <c r="R228" s="240" t="s">
        <v>284</v>
      </c>
      <c r="S228" s="240" t="s">
        <v>204</v>
      </c>
      <c r="T228" s="241" t="s">
        <v>204</v>
      </c>
      <c r="U228" s="223">
        <v>0</v>
      </c>
      <c r="V228" s="223">
        <f>ROUND(E228*U228,2)</f>
        <v>0</v>
      </c>
      <c r="W228" s="223"/>
      <c r="X228" s="223" t="s">
        <v>285</v>
      </c>
      <c r="Y228" s="223" t="s">
        <v>206</v>
      </c>
      <c r="Z228" s="212"/>
      <c r="AA228" s="212"/>
      <c r="AB228" s="212"/>
      <c r="AC228" s="212"/>
      <c r="AD228" s="212"/>
      <c r="AE228" s="212"/>
      <c r="AF228" s="212"/>
      <c r="AG228" s="212" t="s">
        <v>286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1" t="s">
        <v>1610</v>
      </c>
      <c r="D229" s="225"/>
      <c r="E229" s="226">
        <v>54</v>
      </c>
      <c r="F229" s="223"/>
      <c r="G229" s="223"/>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211</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52"/>
      <c r="D230" s="244"/>
      <c r="E230" s="244"/>
      <c r="F230" s="244"/>
      <c r="G230" s="244"/>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215</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1" x14ac:dyDescent="0.2">
      <c r="A231" s="235">
        <v>68</v>
      </c>
      <c r="B231" s="236" t="s">
        <v>1611</v>
      </c>
      <c r="C231" s="249" t="s">
        <v>1612</v>
      </c>
      <c r="D231" s="237" t="s">
        <v>384</v>
      </c>
      <c r="E231" s="238">
        <v>3</v>
      </c>
      <c r="F231" s="239"/>
      <c r="G231" s="240">
        <f>ROUND(E231*F231,2)</f>
        <v>0</v>
      </c>
      <c r="H231" s="239"/>
      <c r="I231" s="240">
        <f>ROUND(E231*H231,2)</f>
        <v>0</v>
      </c>
      <c r="J231" s="239"/>
      <c r="K231" s="240">
        <f>ROUND(E231*J231,2)</f>
        <v>0</v>
      </c>
      <c r="L231" s="240">
        <v>21</v>
      </c>
      <c r="M231" s="240">
        <f>G231*(1+L231/100)</f>
        <v>0</v>
      </c>
      <c r="N231" s="238">
        <v>4.0000000000000003E-5</v>
      </c>
      <c r="O231" s="238">
        <f>ROUND(E231*N231,2)</f>
        <v>0</v>
      </c>
      <c r="P231" s="238">
        <v>0</v>
      </c>
      <c r="Q231" s="238">
        <f>ROUND(E231*P231,2)</f>
        <v>0</v>
      </c>
      <c r="R231" s="240" t="s">
        <v>284</v>
      </c>
      <c r="S231" s="240" t="s">
        <v>204</v>
      </c>
      <c r="T231" s="241" t="s">
        <v>204</v>
      </c>
      <c r="U231" s="223">
        <v>0</v>
      </c>
      <c r="V231" s="223">
        <f>ROUND(E231*U231,2)</f>
        <v>0</v>
      </c>
      <c r="W231" s="223"/>
      <c r="X231" s="223" t="s">
        <v>285</v>
      </c>
      <c r="Y231" s="223" t="s">
        <v>206</v>
      </c>
      <c r="Z231" s="212"/>
      <c r="AA231" s="212"/>
      <c r="AB231" s="212"/>
      <c r="AC231" s="212"/>
      <c r="AD231" s="212"/>
      <c r="AE231" s="212"/>
      <c r="AF231" s="212"/>
      <c r="AG231" s="212" t="s">
        <v>286</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51" t="s">
        <v>82</v>
      </c>
      <c r="D232" s="225"/>
      <c r="E232" s="226">
        <v>3</v>
      </c>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211</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2"/>
      <c r="D233" s="244"/>
      <c r="E233" s="244"/>
      <c r="F233" s="244"/>
      <c r="G233" s="244"/>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215</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5">
        <v>69</v>
      </c>
      <c r="B234" s="236" t="s">
        <v>1613</v>
      </c>
      <c r="C234" s="249" t="s">
        <v>1614</v>
      </c>
      <c r="D234" s="237" t="s">
        <v>384</v>
      </c>
      <c r="E234" s="238">
        <v>32</v>
      </c>
      <c r="F234" s="239"/>
      <c r="G234" s="240">
        <f>ROUND(E234*F234,2)</f>
        <v>0</v>
      </c>
      <c r="H234" s="239"/>
      <c r="I234" s="240">
        <f>ROUND(E234*H234,2)</f>
        <v>0</v>
      </c>
      <c r="J234" s="239"/>
      <c r="K234" s="240">
        <f>ROUND(E234*J234,2)</f>
        <v>0</v>
      </c>
      <c r="L234" s="240">
        <v>21</v>
      </c>
      <c r="M234" s="240">
        <f>G234*(1+L234/100)</f>
        <v>0</v>
      </c>
      <c r="N234" s="238">
        <v>5.0000000000000002E-5</v>
      </c>
      <c r="O234" s="238">
        <f>ROUND(E234*N234,2)</f>
        <v>0</v>
      </c>
      <c r="P234" s="238">
        <v>0</v>
      </c>
      <c r="Q234" s="238">
        <f>ROUND(E234*P234,2)</f>
        <v>0</v>
      </c>
      <c r="R234" s="240" t="s">
        <v>284</v>
      </c>
      <c r="S234" s="240" t="s">
        <v>204</v>
      </c>
      <c r="T234" s="241" t="s">
        <v>204</v>
      </c>
      <c r="U234" s="223">
        <v>0</v>
      </c>
      <c r="V234" s="223">
        <f>ROUND(E234*U234,2)</f>
        <v>0</v>
      </c>
      <c r="W234" s="223"/>
      <c r="X234" s="223" t="s">
        <v>285</v>
      </c>
      <c r="Y234" s="223" t="s">
        <v>206</v>
      </c>
      <c r="Z234" s="212"/>
      <c r="AA234" s="212"/>
      <c r="AB234" s="212"/>
      <c r="AC234" s="212"/>
      <c r="AD234" s="212"/>
      <c r="AE234" s="212"/>
      <c r="AF234" s="212"/>
      <c r="AG234" s="212" t="s">
        <v>286</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1" t="s">
        <v>1583</v>
      </c>
      <c r="D235" s="225"/>
      <c r="E235" s="226">
        <v>32</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211</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52"/>
      <c r="D236" s="244"/>
      <c r="E236" s="244"/>
      <c r="F236" s="244"/>
      <c r="G236" s="244"/>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215</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22.5" outlineLevel="1" x14ac:dyDescent="0.2">
      <c r="A237" s="235">
        <v>70</v>
      </c>
      <c r="B237" s="236" t="s">
        <v>1615</v>
      </c>
      <c r="C237" s="249" t="s">
        <v>1616</v>
      </c>
      <c r="D237" s="237" t="s">
        <v>384</v>
      </c>
      <c r="E237" s="238">
        <v>38</v>
      </c>
      <c r="F237" s="239"/>
      <c r="G237" s="240">
        <f>ROUND(E237*F237,2)</f>
        <v>0</v>
      </c>
      <c r="H237" s="239"/>
      <c r="I237" s="240">
        <f>ROUND(E237*H237,2)</f>
        <v>0</v>
      </c>
      <c r="J237" s="239"/>
      <c r="K237" s="240">
        <f>ROUND(E237*J237,2)</f>
        <v>0</v>
      </c>
      <c r="L237" s="240">
        <v>21</v>
      </c>
      <c r="M237" s="240">
        <f>G237*(1+L237/100)</f>
        <v>0</v>
      </c>
      <c r="N237" s="238">
        <v>9.0000000000000006E-5</v>
      </c>
      <c r="O237" s="238">
        <f>ROUND(E237*N237,2)</f>
        <v>0</v>
      </c>
      <c r="P237" s="238">
        <v>0</v>
      </c>
      <c r="Q237" s="238">
        <f>ROUND(E237*P237,2)</f>
        <v>0</v>
      </c>
      <c r="R237" s="240" t="s">
        <v>284</v>
      </c>
      <c r="S237" s="240" t="s">
        <v>204</v>
      </c>
      <c r="T237" s="241" t="s">
        <v>204</v>
      </c>
      <c r="U237" s="223">
        <v>0</v>
      </c>
      <c r="V237" s="223">
        <f>ROUND(E237*U237,2)</f>
        <v>0</v>
      </c>
      <c r="W237" s="223"/>
      <c r="X237" s="223" t="s">
        <v>285</v>
      </c>
      <c r="Y237" s="223" t="s">
        <v>206</v>
      </c>
      <c r="Z237" s="212"/>
      <c r="AA237" s="212"/>
      <c r="AB237" s="212"/>
      <c r="AC237" s="212"/>
      <c r="AD237" s="212"/>
      <c r="AE237" s="212"/>
      <c r="AF237" s="212"/>
      <c r="AG237" s="212" t="s">
        <v>286</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51" t="s">
        <v>1617</v>
      </c>
      <c r="D238" s="225"/>
      <c r="E238" s="226">
        <v>38</v>
      </c>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211</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2"/>
      <c r="D239" s="244"/>
      <c r="E239" s="244"/>
      <c r="F239" s="244"/>
      <c r="G239" s="244"/>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215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33.75" outlineLevel="1" x14ac:dyDescent="0.2">
      <c r="A240" s="235">
        <v>71</v>
      </c>
      <c r="B240" s="236" t="s">
        <v>1618</v>
      </c>
      <c r="C240" s="249" t="s">
        <v>1619</v>
      </c>
      <c r="D240" s="237" t="s">
        <v>384</v>
      </c>
      <c r="E240" s="238">
        <v>4</v>
      </c>
      <c r="F240" s="239"/>
      <c r="G240" s="240">
        <f>ROUND(E240*F240,2)</f>
        <v>0</v>
      </c>
      <c r="H240" s="239"/>
      <c r="I240" s="240">
        <f>ROUND(E240*H240,2)</f>
        <v>0</v>
      </c>
      <c r="J240" s="239"/>
      <c r="K240" s="240">
        <f>ROUND(E240*J240,2)</f>
        <v>0</v>
      </c>
      <c r="L240" s="240">
        <v>21</v>
      </c>
      <c r="M240" s="240">
        <f>G240*(1+L240/100)</f>
        <v>0</v>
      </c>
      <c r="N240" s="238">
        <v>5.9000000000000003E-4</v>
      </c>
      <c r="O240" s="238">
        <f>ROUND(E240*N240,2)</f>
        <v>0</v>
      </c>
      <c r="P240" s="238">
        <v>0</v>
      </c>
      <c r="Q240" s="238">
        <f>ROUND(E240*P240,2)</f>
        <v>0</v>
      </c>
      <c r="R240" s="240" t="s">
        <v>284</v>
      </c>
      <c r="S240" s="240" t="s">
        <v>204</v>
      </c>
      <c r="T240" s="241" t="s">
        <v>204</v>
      </c>
      <c r="U240" s="223">
        <v>0</v>
      </c>
      <c r="V240" s="223">
        <f>ROUND(E240*U240,2)</f>
        <v>0</v>
      </c>
      <c r="W240" s="223"/>
      <c r="X240" s="223" t="s">
        <v>285</v>
      </c>
      <c r="Y240" s="223" t="s">
        <v>206</v>
      </c>
      <c r="Z240" s="212"/>
      <c r="AA240" s="212"/>
      <c r="AB240" s="212"/>
      <c r="AC240" s="212"/>
      <c r="AD240" s="212"/>
      <c r="AE240" s="212"/>
      <c r="AF240" s="212"/>
      <c r="AG240" s="212" t="s">
        <v>286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1" t="s">
        <v>84</v>
      </c>
      <c r="D241" s="225"/>
      <c r="E241" s="226">
        <v>4</v>
      </c>
      <c r="F241" s="223"/>
      <c r="G241" s="223"/>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211</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52"/>
      <c r="D242" s="244"/>
      <c r="E242" s="244"/>
      <c r="F242" s="244"/>
      <c r="G242" s="244"/>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215</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v>72</v>
      </c>
      <c r="B243" s="220" t="s">
        <v>1620</v>
      </c>
      <c r="C243" s="253" t="s">
        <v>1621</v>
      </c>
      <c r="D243" s="221" t="s">
        <v>0</v>
      </c>
      <c r="E243" s="243"/>
      <c r="F243" s="224"/>
      <c r="G243" s="223">
        <f>ROUND(E243*F243,2)</f>
        <v>0</v>
      </c>
      <c r="H243" s="224"/>
      <c r="I243" s="223">
        <f>ROUND(E243*H243,2)</f>
        <v>0</v>
      </c>
      <c r="J243" s="224"/>
      <c r="K243" s="223">
        <f>ROUND(E243*J243,2)</f>
        <v>0</v>
      </c>
      <c r="L243" s="223">
        <v>21</v>
      </c>
      <c r="M243" s="223">
        <f>G243*(1+L243/100)</f>
        <v>0</v>
      </c>
      <c r="N243" s="222">
        <v>0</v>
      </c>
      <c r="O243" s="222">
        <f>ROUND(E243*N243,2)</f>
        <v>0</v>
      </c>
      <c r="P243" s="222">
        <v>0</v>
      </c>
      <c r="Q243" s="222">
        <f>ROUND(E243*P243,2)</f>
        <v>0</v>
      </c>
      <c r="R243" s="223" t="s">
        <v>1571</v>
      </c>
      <c r="S243" s="223" t="s">
        <v>204</v>
      </c>
      <c r="T243" s="223" t="s">
        <v>204</v>
      </c>
      <c r="U243" s="223">
        <v>0</v>
      </c>
      <c r="V243" s="223">
        <f>ROUND(E243*U243,2)</f>
        <v>0</v>
      </c>
      <c r="W243" s="223"/>
      <c r="X243" s="223" t="s">
        <v>837</v>
      </c>
      <c r="Y243" s="223" t="s">
        <v>206</v>
      </c>
      <c r="Z243" s="212"/>
      <c r="AA243" s="212"/>
      <c r="AB243" s="212"/>
      <c r="AC243" s="212"/>
      <c r="AD243" s="212"/>
      <c r="AE243" s="212"/>
      <c r="AF243" s="212"/>
      <c r="AG243" s="212" t="s">
        <v>838</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2"/>
      <c r="D244" s="244"/>
      <c r="E244" s="244"/>
      <c r="F244" s="244"/>
      <c r="G244" s="244"/>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215</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x14ac:dyDescent="0.2">
      <c r="A245" s="228" t="s">
        <v>198</v>
      </c>
      <c r="B245" s="229" t="s">
        <v>134</v>
      </c>
      <c r="C245" s="248" t="s">
        <v>135</v>
      </c>
      <c r="D245" s="230"/>
      <c r="E245" s="231"/>
      <c r="F245" s="232"/>
      <c r="G245" s="232">
        <f>SUMIF(AG246:AG282,"&lt;&gt;NOR",G246:G282)</f>
        <v>0</v>
      </c>
      <c r="H245" s="232"/>
      <c r="I245" s="232">
        <f>SUM(I246:I282)</f>
        <v>0</v>
      </c>
      <c r="J245" s="232"/>
      <c r="K245" s="232">
        <f>SUM(K246:K282)</f>
        <v>0</v>
      </c>
      <c r="L245" s="232"/>
      <c r="M245" s="232">
        <f>SUM(M246:M282)</f>
        <v>0</v>
      </c>
      <c r="N245" s="231"/>
      <c r="O245" s="231">
        <f>SUM(O246:O282)</f>
        <v>0.01</v>
      </c>
      <c r="P245" s="231"/>
      <c r="Q245" s="231">
        <f>SUM(Q246:Q282)</f>
        <v>0</v>
      </c>
      <c r="R245" s="232"/>
      <c r="S245" s="232"/>
      <c r="T245" s="233"/>
      <c r="U245" s="227"/>
      <c r="V245" s="227">
        <f>SUM(V246:V282)</f>
        <v>4.33</v>
      </c>
      <c r="W245" s="227"/>
      <c r="X245" s="227"/>
      <c r="Y245" s="227"/>
      <c r="AG245" t="s">
        <v>199</v>
      </c>
    </row>
    <row r="246" spans="1:60" ht="22.5" outlineLevel="1" x14ac:dyDescent="0.2">
      <c r="A246" s="235">
        <v>73</v>
      </c>
      <c r="B246" s="236" t="s">
        <v>1622</v>
      </c>
      <c r="C246" s="249" t="s">
        <v>1623</v>
      </c>
      <c r="D246" s="237" t="s">
        <v>332</v>
      </c>
      <c r="E246" s="238">
        <v>2</v>
      </c>
      <c r="F246" s="239"/>
      <c r="G246" s="240">
        <f>ROUND(E246*F246,2)</f>
        <v>0</v>
      </c>
      <c r="H246" s="239"/>
      <c r="I246" s="240">
        <f>ROUND(E246*H246,2)</f>
        <v>0</v>
      </c>
      <c r="J246" s="239"/>
      <c r="K246" s="240">
        <f>ROUND(E246*J246,2)</f>
        <v>0</v>
      </c>
      <c r="L246" s="240">
        <v>21</v>
      </c>
      <c r="M246" s="240">
        <f>G246*(1+L246/100)</f>
        <v>0</v>
      </c>
      <c r="N246" s="238">
        <v>2.9999999999999997E-4</v>
      </c>
      <c r="O246" s="238">
        <f>ROUND(E246*N246,2)</f>
        <v>0</v>
      </c>
      <c r="P246" s="238">
        <v>0</v>
      </c>
      <c r="Q246" s="238">
        <f>ROUND(E246*P246,2)</f>
        <v>0</v>
      </c>
      <c r="R246" s="240" t="s">
        <v>963</v>
      </c>
      <c r="S246" s="240" t="s">
        <v>204</v>
      </c>
      <c r="T246" s="241" t="s">
        <v>204</v>
      </c>
      <c r="U246" s="223">
        <v>8.3000000000000004E-2</v>
      </c>
      <c r="V246" s="223">
        <f>ROUND(E246*U246,2)</f>
        <v>0.17</v>
      </c>
      <c r="W246" s="223"/>
      <c r="X246" s="223" t="s">
        <v>205</v>
      </c>
      <c r="Y246" s="223" t="s">
        <v>206</v>
      </c>
      <c r="Z246" s="212"/>
      <c r="AA246" s="212"/>
      <c r="AB246" s="212"/>
      <c r="AC246" s="212"/>
      <c r="AD246" s="212"/>
      <c r="AE246" s="212"/>
      <c r="AF246" s="212"/>
      <c r="AG246" s="212" t="s">
        <v>1567</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51" t="s">
        <v>1624</v>
      </c>
      <c r="D247" s="225"/>
      <c r="E247" s="226">
        <v>2</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211</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52"/>
      <c r="D248" s="244"/>
      <c r="E248" s="244"/>
      <c r="F248" s="244"/>
      <c r="G248" s="244"/>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215</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5">
        <v>74</v>
      </c>
      <c r="B249" s="236" t="s">
        <v>1625</v>
      </c>
      <c r="C249" s="249" t="s">
        <v>1626</v>
      </c>
      <c r="D249" s="237" t="s">
        <v>332</v>
      </c>
      <c r="E249" s="238">
        <v>1</v>
      </c>
      <c r="F249" s="239"/>
      <c r="G249" s="240">
        <f>ROUND(E249*F249,2)</f>
        <v>0</v>
      </c>
      <c r="H249" s="239"/>
      <c r="I249" s="240">
        <f>ROUND(E249*H249,2)</f>
        <v>0</v>
      </c>
      <c r="J249" s="239"/>
      <c r="K249" s="240">
        <f>ROUND(E249*J249,2)</f>
        <v>0</v>
      </c>
      <c r="L249" s="240">
        <v>21</v>
      </c>
      <c r="M249" s="240">
        <f>G249*(1+L249/100)</f>
        <v>0</v>
      </c>
      <c r="N249" s="238">
        <v>3.6999999999999999E-4</v>
      </c>
      <c r="O249" s="238">
        <f>ROUND(E249*N249,2)</f>
        <v>0</v>
      </c>
      <c r="P249" s="238">
        <v>0</v>
      </c>
      <c r="Q249" s="238">
        <f>ROUND(E249*P249,2)</f>
        <v>0</v>
      </c>
      <c r="R249" s="240" t="s">
        <v>963</v>
      </c>
      <c r="S249" s="240" t="s">
        <v>204</v>
      </c>
      <c r="T249" s="241" t="s">
        <v>204</v>
      </c>
      <c r="U249" s="223">
        <v>0.23</v>
      </c>
      <c r="V249" s="223">
        <f>ROUND(E249*U249,2)</f>
        <v>0.23</v>
      </c>
      <c r="W249" s="223"/>
      <c r="X249" s="223" t="s">
        <v>205</v>
      </c>
      <c r="Y249" s="223" t="s">
        <v>206</v>
      </c>
      <c r="Z249" s="212"/>
      <c r="AA249" s="212"/>
      <c r="AB249" s="212"/>
      <c r="AC249" s="212"/>
      <c r="AD249" s="212"/>
      <c r="AE249" s="212"/>
      <c r="AF249" s="212"/>
      <c r="AG249" s="212" t="s">
        <v>207</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51" t="s">
        <v>78</v>
      </c>
      <c r="D250" s="225"/>
      <c r="E250" s="226">
        <v>1</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211</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52"/>
      <c r="D251" s="244"/>
      <c r="E251" s="244"/>
      <c r="F251" s="244"/>
      <c r="G251" s="244"/>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215</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5">
        <v>75</v>
      </c>
      <c r="B252" s="236" t="s">
        <v>1627</v>
      </c>
      <c r="C252" s="249" t="s">
        <v>1628</v>
      </c>
      <c r="D252" s="237" t="s">
        <v>332</v>
      </c>
      <c r="E252" s="238">
        <v>2</v>
      </c>
      <c r="F252" s="239"/>
      <c r="G252" s="240">
        <f>ROUND(E252*F252,2)</f>
        <v>0</v>
      </c>
      <c r="H252" s="239"/>
      <c r="I252" s="240">
        <f>ROUND(E252*H252,2)</f>
        <v>0</v>
      </c>
      <c r="J252" s="239"/>
      <c r="K252" s="240">
        <f>ROUND(E252*J252,2)</f>
        <v>0</v>
      </c>
      <c r="L252" s="240">
        <v>21</v>
      </c>
      <c r="M252" s="240">
        <f>G252*(1+L252/100)</f>
        <v>0</v>
      </c>
      <c r="N252" s="238">
        <v>8.0000000000000004E-4</v>
      </c>
      <c r="O252" s="238">
        <f>ROUND(E252*N252,2)</f>
        <v>0</v>
      </c>
      <c r="P252" s="238">
        <v>0</v>
      </c>
      <c r="Q252" s="238">
        <f>ROUND(E252*P252,2)</f>
        <v>0</v>
      </c>
      <c r="R252" s="240" t="s">
        <v>1571</v>
      </c>
      <c r="S252" s="240" t="s">
        <v>204</v>
      </c>
      <c r="T252" s="241" t="s">
        <v>204</v>
      </c>
      <c r="U252" s="223">
        <v>0.06</v>
      </c>
      <c r="V252" s="223">
        <f>ROUND(E252*U252,2)</f>
        <v>0.12</v>
      </c>
      <c r="W252" s="223"/>
      <c r="X252" s="223" t="s">
        <v>205</v>
      </c>
      <c r="Y252" s="223" t="s">
        <v>206</v>
      </c>
      <c r="Z252" s="212"/>
      <c r="AA252" s="212"/>
      <c r="AB252" s="212"/>
      <c r="AC252" s="212"/>
      <c r="AD252" s="212"/>
      <c r="AE252" s="212"/>
      <c r="AF252" s="212"/>
      <c r="AG252" s="212" t="s">
        <v>1567</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51" t="s">
        <v>80</v>
      </c>
      <c r="D253" s="225"/>
      <c r="E253" s="226">
        <v>2</v>
      </c>
      <c r="F253" s="223"/>
      <c r="G253" s="223"/>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211</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52"/>
      <c r="D254" s="244"/>
      <c r="E254" s="244"/>
      <c r="F254" s="244"/>
      <c r="G254" s="244"/>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215</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5">
        <v>76</v>
      </c>
      <c r="B255" s="236" t="s">
        <v>1629</v>
      </c>
      <c r="C255" s="249" t="s">
        <v>1630</v>
      </c>
      <c r="D255" s="237" t="s">
        <v>332</v>
      </c>
      <c r="E255" s="238">
        <v>8</v>
      </c>
      <c r="F255" s="239"/>
      <c r="G255" s="240">
        <f>ROUND(E255*F255,2)</f>
        <v>0</v>
      </c>
      <c r="H255" s="239"/>
      <c r="I255" s="240">
        <f>ROUND(E255*H255,2)</f>
        <v>0</v>
      </c>
      <c r="J255" s="239"/>
      <c r="K255" s="240">
        <f>ROUND(E255*J255,2)</f>
        <v>0</v>
      </c>
      <c r="L255" s="240">
        <v>21</v>
      </c>
      <c r="M255" s="240">
        <f>G255*(1+L255/100)</f>
        <v>0</v>
      </c>
      <c r="N255" s="238">
        <v>8.9999999999999998E-4</v>
      </c>
      <c r="O255" s="238">
        <f>ROUND(E255*N255,2)</f>
        <v>0.01</v>
      </c>
      <c r="P255" s="238">
        <v>0</v>
      </c>
      <c r="Q255" s="238">
        <f>ROUND(E255*P255,2)</f>
        <v>0</v>
      </c>
      <c r="R255" s="240" t="s">
        <v>1571</v>
      </c>
      <c r="S255" s="240" t="s">
        <v>204</v>
      </c>
      <c r="T255" s="241" t="s">
        <v>204</v>
      </c>
      <c r="U255" s="223">
        <v>0.247</v>
      </c>
      <c r="V255" s="223">
        <f>ROUND(E255*U255,2)</f>
        <v>1.98</v>
      </c>
      <c r="W255" s="223"/>
      <c r="X255" s="223" t="s">
        <v>205</v>
      </c>
      <c r="Y255" s="223" t="s">
        <v>206</v>
      </c>
      <c r="Z255" s="212"/>
      <c r="AA255" s="212"/>
      <c r="AB255" s="212"/>
      <c r="AC255" s="212"/>
      <c r="AD255" s="212"/>
      <c r="AE255" s="212"/>
      <c r="AF255" s="212"/>
      <c r="AG255" s="212" t="s">
        <v>207</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1" t="s">
        <v>98</v>
      </c>
      <c r="D256" s="225"/>
      <c r="E256" s="226">
        <v>8</v>
      </c>
      <c r="F256" s="223"/>
      <c r="G256" s="223"/>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211</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2"/>
      <c r="D257" s="244"/>
      <c r="E257" s="244"/>
      <c r="F257" s="244"/>
      <c r="G257" s="244"/>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215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35">
        <v>77</v>
      </c>
      <c r="B258" s="236" t="s">
        <v>1631</v>
      </c>
      <c r="C258" s="249" t="s">
        <v>1632</v>
      </c>
      <c r="D258" s="237" t="s">
        <v>332</v>
      </c>
      <c r="E258" s="238">
        <v>3</v>
      </c>
      <c r="F258" s="239"/>
      <c r="G258" s="240">
        <f>ROUND(E258*F258,2)</f>
        <v>0</v>
      </c>
      <c r="H258" s="239"/>
      <c r="I258" s="240">
        <f>ROUND(E258*H258,2)</f>
        <v>0</v>
      </c>
      <c r="J258" s="239"/>
      <c r="K258" s="240">
        <f>ROUND(E258*J258,2)</f>
        <v>0</v>
      </c>
      <c r="L258" s="240">
        <v>21</v>
      </c>
      <c r="M258" s="240">
        <f>G258*(1+L258/100)</f>
        <v>0</v>
      </c>
      <c r="N258" s="238">
        <v>8.0000000000000004E-4</v>
      </c>
      <c r="O258" s="238">
        <f>ROUND(E258*N258,2)</f>
        <v>0</v>
      </c>
      <c r="P258" s="238">
        <v>0</v>
      </c>
      <c r="Q258" s="238">
        <f>ROUND(E258*P258,2)</f>
        <v>0</v>
      </c>
      <c r="R258" s="240" t="s">
        <v>1571</v>
      </c>
      <c r="S258" s="240" t="s">
        <v>204</v>
      </c>
      <c r="T258" s="241" t="s">
        <v>204</v>
      </c>
      <c r="U258" s="223">
        <v>0.247</v>
      </c>
      <c r="V258" s="223">
        <f>ROUND(E258*U258,2)</f>
        <v>0.74</v>
      </c>
      <c r="W258" s="223"/>
      <c r="X258" s="223" t="s">
        <v>205</v>
      </c>
      <c r="Y258" s="223" t="s">
        <v>206</v>
      </c>
      <c r="Z258" s="212"/>
      <c r="AA258" s="212"/>
      <c r="AB258" s="212"/>
      <c r="AC258" s="212"/>
      <c r="AD258" s="212"/>
      <c r="AE258" s="212"/>
      <c r="AF258" s="212"/>
      <c r="AG258" s="212" t="s">
        <v>207</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51" t="s">
        <v>82</v>
      </c>
      <c r="D259" s="225"/>
      <c r="E259" s="226">
        <v>3</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211</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52"/>
      <c r="D260" s="244"/>
      <c r="E260" s="244"/>
      <c r="F260" s="244"/>
      <c r="G260" s="244"/>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215</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5">
        <v>78</v>
      </c>
      <c r="B261" s="236" t="s">
        <v>1633</v>
      </c>
      <c r="C261" s="249" t="s">
        <v>1634</v>
      </c>
      <c r="D261" s="237" t="s">
        <v>332</v>
      </c>
      <c r="E261" s="238">
        <v>2</v>
      </c>
      <c r="F261" s="239"/>
      <c r="G261" s="240">
        <f>ROUND(E261*F261,2)</f>
        <v>0</v>
      </c>
      <c r="H261" s="239"/>
      <c r="I261" s="240">
        <f>ROUND(E261*H261,2)</f>
        <v>0</v>
      </c>
      <c r="J261" s="239"/>
      <c r="K261" s="240">
        <f>ROUND(E261*J261,2)</f>
        <v>0</v>
      </c>
      <c r="L261" s="240">
        <v>21</v>
      </c>
      <c r="M261" s="240">
        <f>G261*(1+L261/100)</f>
        <v>0</v>
      </c>
      <c r="N261" s="238">
        <v>3.2000000000000003E-4</v>
      </c>
      <c r="O261" s="238">
        <f>ROUND(E261*N261,2)</f>
        <v>0</v>
      </c>
      <c r="P261" s="238">
        <v>0</v>
      </c>
      <c r="Q261" s="238">
        <f>ROUND(E261*P261,2)</f>
        <v>0</v>
      </c>
      <c r="R261" s="240" t="s">
        <v>1571</v>
      </c>
      <c r="S261" s="240" t="s">
        <v>204</v>
      </c>
      <c r="T261" s="241" t="s">
        <v>204</v>
      </c>
      <c r="U261" s="223">
        <v>0.22700000000000001</v>
      </c>
      <c r="V261" s="223">
        <f>ROUND(E261*U261,2)</f>
        <v>0.45</v>
      </c>
      <c r="W261" s="223"/>
      <c r="X261" s="223" t="s">
        <v>205</v>
      </c>
      <c r="Y261" s="223" t="s">
        <v>206</v>
      </c>
      <c r="Z261" s="212"/>
      <c r="AA261" s="212"/>
      <c r="AB261" s="212"/>
      <c r="AC261" s="212"/>
      <c r="AD261" s="212"/>
      <c r="AE261" s="212"/>
      <c r="AF261" s="212"/>
      <c r="AG261" s="212" t="s">
        <v>1567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1" t="s">
        <v>80</v>
      </c>
      <c r="D262" s="225"/>
      <c r="E262" s="226">
        <v>2</v>
      </c>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211</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2"/>
      <c r="D263" s="244"/>
      <c r="E263" s="244"/>
      <c r="F263" s="244"/>
      <c r="G263" s="244"/>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215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5">
        <v>79</v>
      </c>
      <c r="B264" s="236" t="s">
        <v>1635</v>
      </c>
      <c r="C264" s="249" t="s">
        <v>1636</v>
      </c>
      <c r="D264" s="237" t="s">
        <v>332</v>
      </c>
      <c r="E264" s="238">
        <v>1</v>
      </c>
      <c r="F264" s="239"/>
      <c r="G264" s="240">
        <f>ROUND(E264*F264,2)</f>
        <v>0</v>
      </c>
      <c r="H264" s="239"/>
      <c r="I264" s="240">
        <f>ROUND(E264*H264,2)</f>
        <v>0</v>
      </c>
      <c r="J264" s="239"/>
      <c r="K264" s="240">
        <f>ROUND(E264*J264,2)</f>
        <v>0</v>
      </c>
      <c r="L264" s="240">
        <v>21</v>
      </c>
      <c r="M264" s="240">
        <f>G264*(1+L264/100)</f>
        <v>0</v>
      </c>
      <c r="N264" s="238">
        <v>2.7E-4</v>
      </c>
      <c r="O264" s="238">
        <f>ROUND(E264*N264,2)</f>
        <v>0</v>
      </c>
      <c r="P264" s="238">
        <v>0</v>
      </c>
      <c r="Q264" s="238">
        <f>ROUND(E264*P264,2)</f>
        <v>0</v>
      </c>
      <c r="R264" s="240" t="s">
        <v>1571</v>
      </c>
      <c r="S264" s="240" t="s">
        <v>204</v>
      </c>
      <c r="T264" s="241" t="s">
        <v>204</v>
      </c>
      <c r="U264" s="223">
        <v>0.38100000000000001</v>
      </c>
      <c r="V264" s="223">
        <f>ROUND(E264*U264,2)</f>
        <v>0.38</v>
      </c>
      <c r="W264" s="223"/>
      <c r="X264" s="223" t="s">
        <v>205</v>
      </c>
      <c r="Y264" s="223" t="s">
        <v>206</v>
      </c>
      <c r="Z264" s="212"/>
      <c r="AA264" s="212"/>
      <c r="AB264" s="212"/>
      <c r="AC264" s="212"/>
      <c r="AD264" s="212"/>
      <c r="AE264" s="212"/>
      <c r="AF264" s="212"/>
      <c r="AG264" s="212" t="s">
        <v>207</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51" t="s">
        <v>1637</v>
      </c>
      <c r="D265" s="225"/>
      <c r="E265" s="226">
        <v>1</v>
      </c>
      <c r="F265" s="223"/>
      <c r="G265" s="223"/>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211</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52"/>
      <c r="D266" s="244"/>
      <c r="E266" s="244"/>
      <c r="F266" s="244"/>
      <c r="G266" s="244"/>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215</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5">
        <v>80</v>
      </c>
      <c r="B267" s="236" t="s">
        <v>1638</v>
      </c>
      <c r="C267" s="249" t="s">
        <v>1639</v>
      </c>
      <c r="D267" s="237" t="s">
        <v>332</v>
      </c>
      <c r="E267" s="238">
        <v>1</v>
      </c>
      <c r="F267" s="239"/>
      <c r="G267" s="240">
        <f>ROUND(E267*F267,2)</f>
        <v>0</v>
      </c>
      <c r="H267" s="239"/>
      <c r="I267" s="240">
        <f>ROUND(E267*H267,2)</f>
        <v>0</v>
      </c>
      <c r="J267" s="239"/>
      <c r="K267" s="240">
        <f>ROUND(E267*J267,2)</f>
        <v>0</v>
      </c>
      <c r="L267" s="240">
        <v>21</v>
      </c>
      <c r="M267" s="240">
        <f>G267*(1+L267/100)</f>
        <v>0</v>
      </c>
      <c r="N267" s="238">
        <v>5.0000000000000001E-4</v>
      </c>
      <c r="O267" s="238">
        <f>ROUND(E267*N267,2)</f>
        <v>0</v>
      </c>
      <c r="P267" s="238">
        <v>0</v>
      </c>
      <c r="Q267" s="238">
        <f>ROUND(E267*P267,2)</f>
        <v>0</v>
      </c>
      <c r="R267" s="240"/>
      <c r="S267" s="240" t="s">
        <v>496</v>
      </c>
      <c r="T267" s="241" t="s">
        <v>379</v>
      </c>
      <c r="U267" s="223">
        <v>0.26</v>
      </c>
      <c r="V267" s="223">
        <f>ROUND(E267*U267,2)</f>
        <v>0.26</v>
      </c>
      <c r="W267" s="223"/>
      <c r="X267" s="223" t="s">
        <v>205</v>
      </c>
      <c r="Y267" s="223" t="s">
        <v>206</v>
      </c>
      <c r="Z267" s="212"/>
      <c r="AA267" s="212"/>
      <c r="AB267" s="212"/>
      <c r="AC267" s="212"/>
      <c r="AD267" s="212"/>
      <c r="AE267" s="212"/>
      <c r="AF267" s="212"/>
      <c r="AG267" s="212" t="s">
        <v>207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1" t="s">
        <v>78</v>
      </c>
      <c r="D268" s="225"/>
      <c r="E268" s="226">
        <v>1</v>
      </c>
      <c r="F268" s="223"/>
      <c r="G268" s="223"/>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211</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52"/>
      <c r="D269" s="244"/>
      <c r="E269" s="244"/>
      <c r="F269" s="244"/>
      <c r="G269" s="244"/>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215</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5">
        <v>81</v>
      </c>
      <c r="B270" s="236" t="s">
        <v>1640</v>
      </c>
      <c r="C270" s="249" t="s">
        <v>1641</v>
      </c>
      <c r="D270" s="237" t="s">
        <v>332</v>
      </c>
      <c r="E270" s="238">
        <v>2</v>
      </c>
      <c r="F270" s="239"/>
      <c r="G270" s="240">
        <f>ROUND(E270*F270,2)</f>
        <v>0</v>
      </c>
      <c r="H270" s="239"/>
      <c r="I270" s="240">
        <f>ROUND(E270*H270,2)</f>
        <v>0</v>
      </c>
      <c r="J270" s="239"/>
      <c r="K270" s="240">
        <f>ROUND(E270*J270,2)</f>
        <v>0</v>
      </c>
      <c r="L270" s="240">
        <v>21</v>
      </c>
      <c r="M270" s="240">
        <f>G270*(1+L270/100)</f>
        <v>0</v>
      </c>
      <c r="N270" s="238">
        <v>1E-4</v>
      </c>
      <c r="O270" s="238">
        <f>ROUND(E270*N270,2)</f>
        <v>0</v>
      </c>
      <c r="P270" s="238">
        <v>0</v>
      </c>
      <c r="Q270" s="238">
        <f>ROUND(E270*P270,2)</f>
        <v>0</v>
      </c>
      <c r="R270" s="240" t="s">
        <v>284</v>
      </c>
      <c r="S270" s="240" t="s">
        <v>204</v>
      </c>
      <c r="T270" s="241" t="s">
        <v>204</v>
      </c>
      <c r="U270" s="223">
        <v>0</v>
      </c>
      <c r="V270" s="223">
        <f>ROUND(E270*U270,2)</f>
        <v>0</v>
      </c>
      <c r="W270" s="223"/>
      <c r="X270" s="223" t="s">
        <v>285</v>
      </c>
      <c r="Y270" s="223" t="s">
        <v>206</v>
      </c>
      <c r="Z270" s="212"/>
      <c r="AA270" s="212"/>
      <c r="AB270" s="212"/>
      <c r="AC270" s="212"/>
      <c r="AD270" s="212"/>
      <c r="AE270" s="212"/>
      <c r="AF270" s="212"/>
      <c r="AG270" s="212" t="s">
        <v>1604</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51" t="s">
        <v>80</v>
      </c>
      <c r="D271" s="225"/>
      <c r="E271" s="226">
        <v>2</v>
      </c>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211</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2"/>
      <c r="D272" s="244"/>
      <c r="E272" s="244"/>
      <c r="F272" s="244"/>
      <c r="G272" s="244"/>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215</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35">
        <v>82</v>
      </c>
      <c r="B273" s="236" t="s">
        <v>1642</v>
      </c>
      <c r="C273" s="249" t="s">
        <v>1643</v>
      </c>
      <c r="D273" s="237" t="s">
        <v>332</v>
      </c>
      <c r="E273" s="238">
        <v>11</v>
      </c>
      <c r="F273" s="239"/>
      <c r="G273" s="240">
        <f>ROUND(E273*F273,2)</f>
        <v>0</v>
      </c>
      <c r="H273" s="239"/>
      <c r="I273" s="240">
        <f>ROUND(E273*H273,2)</f>
        <v>0</v>
      </c>
      <c r="J273" s="239"/>
      <c r="K273" s="240">
        <f>ROUND(E273*J273,2)</f>
        <v>0</v>
      </c>
      <c r="L273" s="240">
        <v>21</v>
      </c>
      <c r="M273" s="240">
        <f>G273*(1+L273/100)</f>
        <v>0</v>
      </c>
      <c r="N273" s="238">
        <v>2.9E-4</v>
      </c>
      <c r="O273" s="238">
        <f>ROUND(E273*N273,2)</f>
        <v>0</v>
      </c>
      <c r="P273" s="238">
        <v>0</v>
      </c>
      <c r="Q273" s="238">
        <f>ROUND(E273*P273,2)</f>
        <v>0</v>
      </c>
      <c r="R273" s="240" t="s">
        <v>284</v>
      </c>
      <c r="S273" s="240" t="s">
        <v>204</v>
      </c>
      <c r="T273" s="241" t="s">
        <v>204</v>
      </c>
      <c r="U273" s="223">
        <v>0</v>
      </c>
      <c r="V273" s="223">
        <f>ROUND(E273*U273,2)</f>
        <v>0</v>
      </c>
      <c r="W273" s="223"/>
      <c r="X273" s="223" t="s">
        <v>285</v>
      </c>
      <c r="Y273" s="223" t="s">
        <v>206</v>
      </c>
      <c r="Z273" s="212"/>
      <c r="AA273" s="212"/>
      <c r="AB273" s="212"/>
      <c r="AC273" s="212"/>
      <c r="AD273" s="212"/>
      <c r="AE273" s="212"/>
      <c r="AF273" s="212"/>
      <c r="AG273" s="212" t="s">
        <v>286</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1" t="s">
        <v>1644</v>
      </c>
      <c r="D274" s="225"/>
      <c r="E274" s="226">
        <v>11</v>
      </c>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211</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52"/>
      <c r="D275" s="244"/>
      <c r="E275" s="244"/>
      <c r="F275" s="244"/>
      <c r="G275" s="244"/>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215</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35">
        <v>83</v>
      </c>
      <c r="B276" s="236" t="s">
        <v>1645</v>
      </c>
      <c r="C276" s="249" t="s">
        <v>1646</v>
      </c>
      <c r="D276" s="237" t="s">
        <v>332</v>
      </c>
      <c r="E276" s="238">
        <v>1</v>
      </c>
      <c r="F276" s="239"/>
      <c r="G276" s="240">
        <f>ROUND(E276*F276,2)</f>
        <v>0</v>
      </c>
      <c r="H276" s="239"/>
      <c r="I276" s="240">
        <f>ROUND(E276*H276,2)</f>
        <v>0</v>
      </c>
      <c r="J276" s="239"/>
      <c r="K276" s="240">
        <f>ROUND(E276*J276,2)</f>
        <v>0</v>
      </c>
      <c r="L276" s="240">
        <v>21</v>
      </c>
      <c r="M276" s="240">
        <f>G276*(1+L276/100)</f>
        <v>0</v>
      </c>
      <c r="N276" s="238">
        <v>1.5E-3</v>
      </c>
      <c r="O276" s="238">
        <f>ROUND(E276*N276,2)</f>
        <v>0</v>
      </c>
      <c r="P276" s="238">
        <v>0</v>
      </c>
      <c r="Q276" s="238">
        <f>ROUND(E276*P276,2)</f>
        <v>0</v>
      </c>
      <c r="R276" s="240"/>
      <c r="S276" s="240" t="s">
        <v>496</v>
      </c>
      <c r="T276" s="241" t="s">
        <v>379</v>
      </c>
      <c r="U276" s="223">
        <v>0</v>
      </c>
      <c r="V276" s="223">
        <f>ROUND(E276*U276,2)</f>
        <v>0</v>
      </c>
      <c r="W276" s="223"/>
      <c r="X276" s="223" t="s">
        <v>285</v>
      </c>
      <c r="Y276" s="223" t="s">
        <v>206</v>
      </c>
      <c r="Z276" s="212"/>
      <c r="AA276" s="212"/>
      <c r="AB276" s="212"/>
      <c r="AC276" s="212"/>
      <c r="AD276" s="212"/>
      <c r="AE276" s="212"/>
      <c r="AF276" s="212"/>
      <c r="AG276" s="212" t="s">
        <v>286</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51" t="s">
        <v>1296</v>
      </c>
      <c r="D277" s="225"/>
      <c r="E277" s="226">
        <v>1</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211</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52"/>
      <c r="D278" s="244"/>
      <c r="E278" s="244"/>
      <c r="F278" s="244"/>
      <c r="G278" s="244"/>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215</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ht="22.5" outlineLevel="1" x14ac:dyDescent="0.2">
      <c r="A279" s="235">
        <v>84</v>
      </c>
      <c r="B279" s="236" t="s">
        <v>1647</v>
      </c>
      <c r="C279" s="249" t="s">
        <v>1648</v>
      </c>
      <c r="D279" s="237" t="s">
        <v>332</v>
      </c>
      <c r="E279" s="238">
        <v>1</v>
      </c>
      <c r="F279" s="239"/>
      <c r="G279" s="240">
        <f>ROUND(E279*F279,2)</f>
        <v>0</v>
      </c>
      <c r="H279" s="239"/>
      <c r="I279" s="240">
        <f>ROUND(E279*H279,2)</f>
        <v>0</v>
      </c>
      <c r="J279" s="239"/>
      <c r="K279" s="240">
        <f>ROUND(E279*J279,2)</f>
        <v>0</v>
      </c>
      <c r="L279" s="240">
        <v>21</v>
      </c>
      <c r="M279" s="240">
        <f>G279*(1+L279/100)</f>
        <v>0</v>
      </c>
      <c r="N279" s="238">
        <v>5.0000000000000001E-4</v>
      </c>
      <c r="O279" s="238">
        <f>ROUND(E279*N279,2)</f>
        <v>0</v>
      </c>
      <c r="P279" s="238">
        <v>0</v>
      </c>
      <c r="Q279" s="238">
        <f>ROUND(E279*P279,2)</f>
        <v>0</v>
      </c>
      <c r="R279" s="240" t="s">
        <v>284</v>
      </c>
      <c r="S279" s="240" t="s">
        <v>204</v>
      </c>
      <c r="T279" s="241" t="s">
        <v>204</v>
      </c>
      <c r="U279" s="223">
        <v>0</v>
      </c>
      <c r="V279" s="223">
        <f>ROUND(E279*U279,2)</f>
        <v>0</v>
      </c>
      <c r="W279" s="223"/>
      <c r="X279" s="223" t="s">
        <v>285</v>
      </c>
      <c r="Y279" s="223" t="s">
        <v>206</v>
      </c>
      <c r="Z279" s="212"/>
      <c r="AA279" s="212"/>
      <c r="AB279" s="212"/>
      <c r="AC279" s="212"/>
      <c r="AD279" s="212"/>
      <c r="AE279" s="212"/>
      <c r="AF279" s="212"/>
      <c r="AG279" s="212" t="s">
        <v>286</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55"/>
      <c r="D280" s="247"/>
      <c r="E280" s="247"/>
      <c r="F280" s="247"/>
      <c r="G280" s="247"/>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215</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v>85</v>
      </c>
      <c r="B281" s="220" t="s">
        <v>1649</v>
      </c>
      <c r="C281" s="253" t="s">
        <v>1650</v>
      </c>
      <c r="D281" s="221" t="s">
        <v>0</v>
      </c>
      <c r="E281" s="243"/>
      <c r="F281" s="224"/>
      <c r="G281" s="223">
        <f>ROUND(E281*F281,2)</f>
        <v>0</v>
      </c>
      <c r="H281" s="224"/>
      <c r="I281" s="223">
        <f>ROUND(E281*H281,2)</f>
        <v>0</v>
      </c>
      <c r="J281" s="224"/>
      <c r="K281" s="223">
        <f>ROUND(E281*J281,2)</f>
        <v>0</v>
      </c>
      <c r="L281" s="223">
        <v>21</v>
      </c>
      <c r="M281" s="223">
        <f>G281*(1+L281/100)</f>
        <v>0</v>
      </c>
      <c r="N281" s="222">
        <v>0</v>
      </c>
      <c r="O281" s="222">
        <f>ROUND(E281*N281,2)</f>
        <v>0</v>
      </c>
      <c r="P281" s="222">
        <v>0</v>
      </c>
      <c r="Q281" s="222">
        <f>ROUND(E281*P281,2)</f>
        <v>0</v>
      </c>
      <c r="R281" s="223" t="s">
        <v>1571</v>
      </c>
      <c r="S281" s="223" t="s">
        <v>204</v>
      </c>
      <c r="T281" s="223" t="s">
        <v>204</v>
      </c>
      <c r="U281" s="223">
        <v>0</v>
      </c>
      <c r="V281" s="223">
        <f>ROUND(E281*U281,2)</f>
        <v>0</v>
      </c>
      <c r="W281" s="223"/>
      <c r="X281" s="223" t="s">
        <v>837</v>
      </c>
      <c r="Y281" s="223" t="s">
        <v>206</v>
      </c>
      <c r="Z281" s="212"/>
      <c r="AA281" s="212"/>
      <c r="AB281" s="212"/>
      <c r="AC281" s="212"/>
      <c r="AD281" s="212"/>
      <c r="AE281" s="212"/>
      <c r="AF281" s="212"/>
      <c r="AG281" s="212" t="s">
        <v>838</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2"/>
      <c r="D282" s="244"/>
      <c r="E282" s="244"/>
      <c r="F282" s="244"/>
      <c r="G282" s="244"/>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215</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x14ac:dyDescent="0.2">
      <c r="A283" s="228" t="s">
        <v>198</v>
      </c>
      <c r="B283" s="229" t="s">
        <v>136</v>
      </c>
      <c r="C283" s="248" t="s">
        <v>137</v>
      </c>
      <c r="D283" s="230"/>
      <c r="E283" s="231"/>
      <c r="F283" s="232"/>
      <c r="G283" s="232">
        <f>SUMIF(AG284:AG340,"&lt;&gt;NOR",G284:G340)</f>
        <v>0</v>
      </c>
      <c r="H283" s="232"/>
      <c r="I283" s="232">
        <f>SUM(I284:I340)</f>
        <v>0</v>
      </c>
      <c r="J283" s="232"/>
      <c r="K283" s="232">
        <f>SUM(K284:K340)</f>
        <v>0</v>
      </c>
      <c r="L283" s="232"/>
      <c r="M283" s="232">
        <f>SUM(M284:M340)</f>
        <v>0</v>
      </c>
      <c r="N283" s="231"/>
      <c r="O283" s="231">
        <f>SUM(O284:O340)</f>
        <v>0.56000000000000005</v>
      </c>
      <c r="P283" s="231"/>
      <c r="Q283" s="231">
        <f>SUM(Q284:Q340)</f>
        <v>0.18000000000000002</v>
      </c>
      <c r="R283" s="232"/>
      <c r="S283" s="232"/>
      <c r="T283" s="233"/>
      <c r="U283" s="227"/>
      <c r="V283" s="227">
        <f>SUM(V284:V340)</f>
        <v>24.259999999999998</v>
      </c>
      <c r="W283" s="227"/>
      <c r="X283" s="227"/>
      <c r="Y283" s="227"/>
      <c r="AG283" t="s">
        <v>199</v>
      </c>
    </row>
    <row r="284" spans="1:60" ht="22.5" outlineLevel="1" x14ac:dyDescent="0.2">
      <c r="A284" s="235">
        <v>86</v>
      </c>
      <c r="B284" s="236" t="s">
        <v>1651</v>
      </c>
      <c r="C284" s="249" t="s">
        <v>1652</v>
      </c>
      <c r="D284" s="237" t="s">
        <v>332</v>
      </c>
      <c r="E284" s="238">
        <v>11</v>
      </c>
      <c r="F284" s="239"/>
      <c r="G284" s="240">
        <f>ROUND(E284*F284,2)</f>
        <v>0</v>
      </c>
      <c r="H284" s="239"/>
      <c r="I284" s="240">
        <f>ROUND(E284*H284,2)</f>
        <v>0</v>
      </c>
      <c r="J284" s="239"/>
      <c r="K284" s="240">
        <f>ROUND(E284*J284,2)</f>
        <v>0</v>
      </c>
      <c r="L284" s="240">
        <v>21</v>
      </c>
      <c r="M284" s="240">
        <f>G284*(1+L284/100)</f>
        <v>0</v>
      </c>
      <c r="N284" s="238">
        <v>0</v>
      </c>
      <c r="O284" s="238">
        <f>ROUND(E284*N284,2)</f>
        <v>0</v>
      </c>
      <c r="P284" s="238">
        <v>0</v>
      </c>
      <c r="Q284" s="238">
        <f>ROUND(E284*P284,2)</f>
        <v>0</v>
      </c>
      <c r="R284" s="240" t="s">
        <v>1571</v>
      </c>
      <c r="S284" s="240" t="s">
        <v>204</v>
      </c>
      <c r="T284" s="241" t="s">
        <v>204</v>
      </c>
      <c r="U284" s="223">
        <v>0.27</v>
      </c>
      <c r="V284" s="223">
        <f>ROUND(E284*U284,2)</f>
        <v>2.97</v>
      </c>
      <c r="W284" s="223"/>
      <c r="X284" s="223" t="s">
        <v>205</v>
      </c>
      <c r="Y284" s="223" t="s">
        <v>206</v>
      </c>
      <c r="Z284" s="212"/>
      <c r="AA284" s="212"/>
      <c r="AB284" s="212"/>
      <c r="AC284" s="212"/>
      <c r="AD284" s="212"/>
      <c r="AE284" s="212"/>
      <c r="AF284" s="212"/>
      <c r="AG284" s="212" t="s">
        <v>1567</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51" t="s">
        <v>1653</v>
      </c>
      <c r="D285" s="225"/>
      <c r="E285" s="226">
        <v>11</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211</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2"/>
      <c r="D286" s="244"/>
      <c r="E286" s="244"/>
      <c r="F286" s="244"/>
      <c r="G286" s="244"/>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215</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33.75" outlineLevel="1" x14ac:dyDescent="0.2">
      <c r="A287" s="235">
        <v>87</v>
      </c>
      <c r="B287" s="236" t="s">
        <v>1654</v>
      </c>
      <c r="C287" s="249" t="s">
        <v>1655</v>
      </c>
      <c r="D287" s="237" t="s">
        <v>332</v>
      </c>
      <c r="E287" s="238">
        <v>1</v>
      </c>
      <c r="F287" s="239"/>
      <c r="G287" s="240">
        <f>ROUND(E287*F287,2)</f>
        <v>0</v>
      </c>
      <c r="H287" s="239"/>
      <c r="I287" s="240">
        <f>ROUND(E287*H287,2)</f>
        <v>0</v>
      </c>
      <c r="J287" s="239"/>
      <c r="K287" s="240">
        <f>ROUND(E287*J287,2)</f>
        <v>0</v>
      </c>
      <c r="L287" s="240">
        <v>21</v>
      </c>
      <c r="M287" s="240">
        <f>G287*(1+L287/100)</f>
        <v>0</v>
      </c>
      <c r="N287" s="238">
        <v>8.6400000000000001E-3</v>
      </c>
      <c r="O287" s="238">
        <f>ROUND(E287*N287,2)</f>
        <v>0.01</v>
      </c>
      <c r="P287" s="238">
        <v>0</v>
      </c>
      <c r="Q287" s="238">
        <f>ROUND(E287*P287,2)</f>
        <v>0</v>
      </c>
      <c r="R287" s="240" t="s">
        <v>1571</v>
      </c>
      <c r="S287" s="240" t="s">
        <v>204</v>
      </c>
      <c r="T287" s="241" t="s">
        <v>204</v>
      </c>
      <c r="U287" s="223">
        <v>0.84799999999999998</v>
      </c>
      <c r="V287" s="223">
        <f>ROUND(E287*U287,2)</f>
        <v>0.85</v>
      </c>
      <c r="W287" s="223"/>
      <c r="X287" s="223" t="s">
        <v>205</v>
      </c>
      <c r="Y287" s="223" t="s">
        <v>206</v>
      </c>
      <c r="Z287" s="212"/>
      <c r="AA287" s="212"/>
      <c r="AB287" s="212"/>
      <c r="AC287" s="212"/>
      <c r="AD287" s="212"/>
      <c r="AE287" s="212"/>
      <c r="AF287" s="212"/>
      <c r="AG287" s="212" t="s">
        <v>207</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1" t="s">
        <v>78</v>
      </c>
      <c r="D288" s="225"/>
      <c r="E288" s="226">
        <v>1</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211</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52"/>
      <c r="D289" s="244"/>
      <c r="E289" s="244"/>
      <c r="F289" s="244"/>
      <c r="G289" s="244"/>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215</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33.75" outlineLevel="1" x14ac:dyDescent="0.2">
      <c r="A290" s="235">
        <v>88</v>
      </c>
      <c r="B290" s="236" t="s">
        <v>1656</v>
      </c>
      <c r="C290" s="249" t="s">
        <v>1657</v>
      </c>
      <c r="D290" s="237" t="s">
        <v>332</v>
      </c>
      <c r="E290" s="238">
        <v>1</v>
      </c>
      <c r="F290" s="239"/>
      <c r="G290" s="240">
        <f>ROUND(E290*F290,2)</f>
        <v>0</v>
      </c>
      <c r="H290" s="239"/>
      <c r="I290" s="240">
        <f>ROUND(E290*H290,2)</f>
        <v>0</v>
      </c>
      <c r="J290" s="239"/>
      <c r="K290" s="240">
        <f>ROUND(E290*J290,2)</f>
        <v>0</v>
      </c>
      <c r="L290" s="240">
        <v>21</v>
      </c>
      <c r="M290" s="240">
        <f>G290*(1+L290/100)</f>
        <v>0</v>
      </c>
      <c r="N290" s="238">
        <v>1.83E-2</v>
      </c>
      <c r="O290" s="238">
        <f>ROUND(E290*N290,2)</f>
        <v>0.02</v>
      </c>
      <c r="P290" s="238">
        <v>0</v>
      </c>
      <c r="Q290" s="238">
        <f>ROUND(E290*P290,2)</f>
        <v>0</v>
      </c>
      <c r="R290" s="240" t="s">
        <v>1571</v>
      </c>
      <c r="S290" s="240" t="s">
        <v>204</v>
      </c>
      <c r="T290" s="241" t="s">
        <v>204</v>
      </c>
      <c r="U290" s="223">
        <v>0.92900000000000005</v>
      </c>
      <c r="V290" s="223">
        <f>ROUND(E290*U290,2)</f>
        <v>0.93</v>
      </c>
      <c r="W290" s="223"/>
      <c r="X290" s="223" t="s">
        <v>205</v>
      </c>
      <c r="Y290" s="223" t="s">
        <v>206</v>
      </c>
      <c r="Z290" s="212"/>
      <c r="AA290" s="212"/>
      <c r="AB290" s="212"/>
      <c r="AC290" s="212"/>
      <c r="AD290" s="212"/>
      <c r="AE290" s="212"/>
      <c r="AF290" s="212"/>
      <c r="AG290" s="212" t="s">
        <v>207</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1" t="s">
        <v>78</v>
      </c>
      <c r="D291" s="225"/>
      <c r="E291" s="226">
        <v>1</v>
      </c>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211</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52"/>
      <c r="D292" s="244"/>
      <c r="E292" s="244"/>
      <c r="F292" s="244"/>
      <c r="G292" s="244"/>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215</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33.75" outlineLevel="1" x14ac:dyDescent="0.2">
      <c r="A293" s="235">
        <v>89</v>
      </c>
      <c r="B293" s="236" t="s">
        <v>1658</v>
      </c>
      <c r="C293" s="249" t="s">
        <v>1659</v>
      </c>
      <c r="D293" s="237" t="s">
        <v>332</v>
      </c>
      <c r="E293" s="238">
        <v>1</v>
      </c>
      <c r="F293" s="239"/>
      <c r="G293" s="240">
        <f>ROUND(E293*F293,2)</f>
        <v>0</v>
      </c>
      <c r="H293" s="239"/>
      <c r="I293" s="240">
        <f>ROUND(E293*H293,2)</f>
        <v>0</v>
      </c>
      <c r="J293" s="239"/>
      <c r="K293" s="240">
        <f>ROUND(E293*J293,2)</f>
        <v>0</v>
      </c>
      <c r="L293" s="240">
        <v>21</v>
      </c>
      <c r="M293" s="240">
        <f>G293*(1+L293/100)</f>
        <v>0</v>
      </c>
      <c r="N293" s="238">
        <v>2.7449999999999999E-2</v>
      </c>
      <c r="O293" s="238">
        <f>ROUND(E293*N293,2)</f>
        <v>0.03</v>
      </c>
      <c r="P293" s="238">
        <v>0</v>
      </c>
      <c r="Q293" s="238">
        <f>ROUND(E293*P293,2)</f>
        <v>0</v>
      </c>
      <c r="R293" s="240" t="s">
        <v>1571</v>
      </c>
      <c r="S293" s="240" t="s">
        <v>204</v>
      </c>
      <c r="T293" s="241" t="s">
        <v>204</v>
      </c>
      <c r="U293" s="223">
        <v>0.94499999999999995</v>
      </c>
      <c r="V293" s="223">
        <f>ROUND(E293*U293,2)</f>
        <v>0.95</v>
      </c>
      <c r="W293" s="223"/>
      <c r="X293" s="223" t="s">
        <v>205</v>
      </c>
      <c r="Y293" s="223" t="s">
        <v>206</v>
      </c>
      <c r="Z293" s="212"/>
      <c r="AA293" s="212"/>
      <c r="AB293" s="212"/>
      <c r="AC293" s="212"/>
      <c r="AD293" s="212"/>
      <c r="AE293" s="212"/>
      <c r="AF293" s="212"/>
      <c r="AG293" s="212" t="s">
        <v>207</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1" t="s">
        <v>78</v>
      </c>
      <c r="D294" s="225"/>
      <c r="E294" s="226">
        <v>1</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211</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2"/>
      <c r="D295" s="244"/>
      <c r="E295" s="244"/>
      <c r="F295" s="244"/>
      <c r="G295" s="244"/>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215</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ht="33.75" outlineLevel="1" x14ac:dyDescent="0.2">
      <c r="A296" s="235">
        <v>90</v>
      </c>
      <c r="B296" s="236" t="s">
        <v>1660</v>
      </c>
      <c r="C296" s="249" t="s">
        <v>1661</v>
      </c>
      <c r="D296" s="237" t="s">
        <v>332</v>
      </c>
      <c r="E296" s="238">
        <v>1</v>
      </c>
      <c r="F296" s="239"/>
      <c r="G296" s="240">
        <f>ROUND(E296*F296,2)</f>
        <v>0</v>
      </c>
      <c r="H296" s="239"/>
      <c r="I296" s="240">
        <f>ROUND(E296*H296,2)</f>
        <v>0</v>
      </c>
      <c r="J296" s="239"/>
      <c r="K296" s="240">
        <f>ROUND(E296*J296,2)</f>
        <v>0</v>
      </c>
      <c r="L296" s="240">
        <v>21</v>
      </c>
      <c r="M296" s="240">
        <f>G296*(1+L296/100)</f>
        <v>0</v>
      </c>
      <c r="N296" s="238">
        <v>4.2299999999999997E-2</v>
      </c>
      <c r="O296" s="238">
        <f>ROUND(E296*N296,2)</f>
        <v>0.04</v>
      </c>
      <c r="P296" s="238">
        <v>0</v>
      </c>
      <c r="Q296" s="238">
        <f>ROUND(E296*P296,2)</f>
        <v>0</v>
      </c>
      <c r="R296" s="240" t="s">
        <v>1571</v>
      </c>
      <c r="S296" s="240" t="s">
        <v>204</v>
      </c>
      <c r="T296" s="241" t="s">
        <v>204</v>
      </c>
      <c r="U296" s="223">
        <v>0.97499999999999998</v>
      </c>
      <c r="V296" s="223">
        <f>ROUND(E296*U296,2)</f>
        <v>0.98</v>
      </c>
      <c r="W296" s="223"/>
      <c r="X296" s="223" t="s">
        <v>205</v>
      </c>
      <c r="Y296" s="223" t="s">
        <v>206</v>
      </c>
      <c r="Z296" s="212"/>
      <c r="AA296" s="212"/>
      <c r="AB296" s="212"/>
      <c r="AC296" s="212"/>
      <c r="AD296" s="212"/>
      <c r="AE296" s="212"/>
      <c r="AF296" s="212"/>
      <c r="AG296" s="212" t="s">
        <v>207</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51" t="s">
        <v>78</v>
      </c>
      <c r="D297" s="225"/>
      <c r="E297" s="226">
        <v>1</v>
      </c>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211</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52"/>
      <c r="D298" s="244"/>
      <c r="E298" s="244"/>
      <c r="F298" s="244"/>
      <c r="G298" s="244"/>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215</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ht="33.75" outlineLevel="1" x14ac:dyDescent="0.2">
      <c r="A299" s="235">
        <v>91</v>
      </c>
      <c r="B299" s="236" t="s">
        <v>1662</v>
      </c>
      <c r="C299" s="249" t="s">
        <v>1663</v>
      </c>
      <c r="D299" s="237" t="s">
        <v>332</v>
      </c>
      <c r="E299" s="238">
        <v>4</v>
      </c>
      <c r="F299" s="239"/>
      <c r="G299" s="240">
        <f>ROUND(E299*F299,2)</f>
        <v>0</v>
      </c>
      <c r="H299" s="239"/>
      <c r="I299" s="240">
        <f>ROUND(E299*H299,2)</f>
        <v>0</v>
      </c>
      <c r="J299" s="239"/>
      <c r="K299" s="240">
        <f>ROUND(E299*J299,2)</f>
        <v>0</v>
      </c>
      <c r="L299" s="240">
        <v>21</v>
      </c>
      <c r="M299" s="240">
        <f>G299*(1+L299/100)</f>
        <v>0</v>
      </c>
      <c r="N299" s="238">
        <v>5.808E-2</v>
      </c>
      <c r="O299" s="238">
        <f>ROUND(E299*N299,2)</f>
        <v>0.23</v>
      </c>
      <c r="P299" s="238">
        <v>0</v>
      </c>
      <c r="Q299" s="238">
        <f>ROUND(E299*P299,2)</f>
        <v>0</v>
      </c>
      <c r="R299" s="240" t="s">
        <v>1571</v>
      </c>
      <c r="S299" s="240" t="s">
        <v>204</v>
      </c>
      <c r="T299" s="241" t="s">
        <v>204</v>
      </c>
      <c r="U299" s="223">
        <v>1.127</v>
      </c>
      <c r="V299" s="223">
        <f>ROUND(E299*U299,2)</f>
        <v>4.51</v>
      </c>
      <c r="W299" s="223"/>
      <c r="X299" s="223" t="s">
        <v>205</v>
      </c>
      <c r="Y299" s="223" t="s">
        <v>206</v>
      </c>
      <c r="Z299" s="212"/>
      <c r="AA299" s="212"/>
      <c r="AB299" s="212"/>
      <c r="AC299" s="212"/>
      <c r="AD299" s="212"/>
      <c r="AE299" s="212"/>
      <c r="AF299" s="212"/>
      <c r="AG299" s="212" t="s">
        <v>207</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51" t="s">
        <v>84</v>
      </c>
      <c r="D300" s="225"/>
      <c r="E300" s="226">
        <v>4</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211</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52"/>
      <c r="D301" s="244"/>
      <c r="E301" s="244"/>
      <c r="F301" s="244"/>
      <c r="G301" s="244"/>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215</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ht="33.75" outlineLevel="1" x14ac:dyDescent="0.2">
      <c r="A302" s="235">
        <v>92</v>
      </c>
      <c r="B302" s="236" t="s">
        <v>1664</v>
      </c>
      <c r="C302" s="249" t="s">
        <v>1665</v>
      </c>
      <c r="D302" s="237" t="s">
        <v>332</v>
      </c>
      <c r="E302" s="238">
        <v>1</v>
      </c>
      <c r="F302" s="239"/>
      <c r="G302" s="240">
        <f>ROUND(E302*F302,2)</f>
        <v>0</v>
      </c>
      <c r="H302" s="239"/>
      <c r="I302" s="240">
        <f>ROUND(E302*H302,2)</f>
        <v>0</v>
      </c>
      <c r="J302" s="239"/>
      <c r="K302" s="240">
        <f>ROUND(E302*J302,2)</f>
        <v>0</v>
      </c>
      <c r="L302" s="240">
        <v>21</v>
      </c>
      <c r="M302" s="240">
        <f>G302*(1+L302/100)</f>
        <v>0</v>
      </c>
      <c r="N302" s="238">
        <v>6.5339999999999995E-2</v>
      </c>
      <c r="O302" s="238">
        <f>ROUND(E302*N302,2)</f>
        <v>7.0000000000000007E-2</v>
      </c>
      <c r="P302" s="238">
        <v>0</v>
      </c>
      <c r="Q302" s="238">
        <f>ROUND(E302*P302,2)</f>
        <v>0</v>
      </c>
      <c r="R302" s="240" t="s">
        <v>1571</v>
      </c>
      <c r="S302" s="240" t="s">
        <v>204</v>
      </c>
      <c r="T302" s="241" t="s">
        <v>204</v>
      </c>
      <c r="U302" s="223">
        <v>1.1835</v>
      </c>
      <c r="V302" s="223">
        <f>ROUND(E302*U302,2)</f>
        <v>1.18</v>
      </c>
      <c r="W302" s="223"/>
      <c r="X302" s="223" t="s">
        <v>205</v>
      </c>
      <c r="Y302" s="223" t="s">
        <v>206</v>
      </c>
      <c r="Z302" s="212"/>
      <c r="AA302" s="212"/>
      <c r="AB302" s="212"/>
      <c r="AC302" s="212"/>
      <c r="AD302" s="212"/>
      <c r="AE302" s="212"/>
      <c r="AF302" s="212"/>
      <c r="AG302" s="212" t="s">
        <v>207</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51" t="s">
        <v>78</v>
      </c>
      <c r="D303" s="225"/>
      <c r="E303" s="226">
        <v>1</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211</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52"/>
      <c r="D304" s="244"/>
      <c r="E304" s="244"/>
      <c r="F304" s="244"/>
      <c r="G304" s="244"/>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215</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33.75" outlineLevel="1" x14ac:dyDescent="0.2">
      <c r="A305" s="235">
        <v>93</v>
      </c>
      <c r="B305" s="236" t="s">
        <v>1666</v>
      </c>
      <c r="C305" s="249" t="s">
        <v>1667</v>
      </c>
      <c r="D305" s="237" t="s">
        <v>332</v>
      </c>
      <c r="E305" s="238">
        <v>1</v>
      </c>
      <c r="F305" s="239"/>
      <c r="G305" s="240">
        <f>ROUND(E305*F305,2)</f>
        <v>0</v>
      </c>
      <c r="H305" s="239"/>
      <c r="I305" s="240">
        <f>ROUND(E305*H305,2)</f>
        <v>0</v>
      </c>
      <c r="J305" s="239"/>
      <c r="K305" s="240">
        <f>ROUND(E305*J305,2)</f>
        <v>0</v>
      </c>
      <c r="L305" s="240">
        <v>21</v>
      </c>
      <c r="M305" s="240">
        <f>G305*(1+L305/100)</f>
        <v>0</v>
      </c>
      <c r="N305" s="238">
        <v>3.9410000000000001E-2</v>
      </c>
      <c r="O305" s="238">
        <f>ROUND(E305*N305,2)</f>
        <v>0.04</v>
      </c>
      <c r="P305" s="238">
        <v>0</v>
      </c>
      <c r="Q305" s="238">
        <f>ROUND(E305*P305,2)</f>
        <v>0</v>
      </c>
      <c r="R305" s="240" t="s">
        <v>1571</v>
      </c>
      <c r="S305" s="240" t="s">
        <v>204</v>
      </c>
      <c r="T305" s="241" t="s">
        <v>204</v>
      </c>
      <c r="U305" s="223">
        <v>0.95099999999999996</v>
      </c>
      <c r="V305" s="223">
        <f>ROUND(E305*U305,2)</f>
        <v>0.95</v>
      </c>
      <c r="W305" s="223"/>
      <c r="X305" s="223" t="s">
        <v>205</v>
      </c>
      <c r="Y305" s="223" t="s">
        <v>206</v>
      </c>
      <c r="Z305" s="212"/>
      <c r="AA305" s="212"/>
      <c r="AB305" s="212"/>
      <c r="AC305" s="212"/>
      <c r="AD305" s="212"/>
      <c r="AE305" s="212"/>
      <c r="AF305" s="212"/>
      <c r="AG305" s="212" t="s">
        <v>207</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51" t="s">
        <v>78</v>
      </c>
      <c r="D306" s="225"/>
      <c r="E306" s="226">
        <v>1</v>
      </c>
      <c r="F306" s="223"/>
      <c r="G306" s="223"/>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211</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52"/>
      <c r="D307" s="244"/>
      <c r="E307" s="244"/>
      <c r="F307" s="244"/>
      <c r="G307" s="244"/>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215</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ht="33.75" outlineLevel="1" x14ac:dyDescent="0.2">
      <c r="A308" s="235">
        <v>94</v>
      </c>
      <c r="B308" s="236" t="s">
        <v>1668</v>
      </c>
      <c r="C308" s="249" t="s">
        <v>1669</v>
      </c>
      <c r="D308" s="237" t="s">
        <v>332</v>
      </c>
      <c r="E308" s="238">
        <v>1</v>
      </c>
      <c r="F308" s="239"/>
      <c r="G308" s="240">
        <f>ROUND(E308*F308,2)</f>
        <v>0</v>
      </c>
      <c r="H308" s="239"/>
      <c r="I308" s="240">
        <f>ROUND(E308*H308,2)</f>
        <v>0</v>
      </c>
      <c r="J308" s="239"/>
      <c r="K308" s="240">
        <f>ROUND(E308*J308,2)</f>
        <v>0</v>
      </c>
      <c r="L308" s="240">
        <v>21</v>
      </c>
      <c r="M308" s="240">
        <f>G308*(1+L308/100)</f>
        <v>0</v>
      </c>
      <c r="N308" s="238">
        <v>6.7559999999999995E-2</v>
      </c>
      <c r="O308" s="238">
        <f>ROUND(E308*N308,2)</f>
        <v>7.0000000000000007E-2</v>
      </c>
      <c r="P308" s="238">
        <v>0</v>
      </c>
      <c r="Q308" s="238">
        <f>ROUND(E308*P308,2)</f>
        <v>0</v>
      </c>
      <c r="R308" s="240" t="s">
        <v>1571</v>
      </c>
      <c r="S308" s="240" t="s">
        <v>204</v>
      </c>
      <c r="T308" s="241" t="s">
        <v>204</v>
      </c>
      <c r="U308" s="223">
        <v>1.012</v>
      </c>
      <c r="V308" s="223">
        <f>ROUND(E308*U308,2)</f>
        <v>1.01</v>
      </c>
      <c r="W308" s="223"/>
      <c r="X308" s="223" t="s">
        <v>205</v>
      </c>
      <c r="Y308" s="223" t="s">
        <v>206</v>
      </c>
      <c r="Z308" s="212"/>
      <c r="AA308" s="212"/>
      <c r="AB308" s="212"/>
      <c r="AC308" s="212"/>
      <c r="AD308" s="212"/>
      <c r="AE308" s="212"/>
      <c r="AF308" s="212"/>
      <c r="AG308" s="212" t="s">
        <v>207</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19"/>
      <c r="B309" s="220"/>
      <c r="C309" s="251" t="s">
        <v>78</v>
      </c>
      <c r="D309" s="225"/>
      <c r="E309" s="226">
        <v>1</v>
      </c>
      <c r="F309" s="223"/>
      <c r="G309" s="223"/>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211</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2"/>
      <c r="D310" s="244"/>
      <c r="E310" s="244"/>
      <c r="F310" s="244"/>
      <c r="G310" s="244"/>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215</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35">
        <v>95</v>
      </c>
      <c r="B311" s="236" t="s">
        <v>1670</v>
      </c>
      <c r="C311" s="249" t="s">
        <v>1671</v>
      </c>
      <c r="D311" s="237" t="s">
        <v>332</v>
      </c>
      <c r="E311" s="238">
        <v>1</v>
      </c>
      <c r="F311" s="239"/>
      <c r="G311" s="240">
        <f>ROUND(E311*F311,2)</f>
        <v>0</v>
      </c>
      <c r="H311" s="239"/>
      <c r="I311" s="240">
        <f>ROUND(E311*H311,2)</f>
        <v>0</v>
      </c>
      <c r="J311" s="239"/>
      <c r="K311" s="240">
        <f>ROUND(E311*J311,2)</f>
        <v>0</v>
      </c>
      <c r="L311" s="240">
        <v>21</v>
      </c>
      <c r="M311" s="240">
        <f>G311*(1+L311/100)</f>
        <v>0</v>
      </c>
      <c r="N311" s="238">
        <v>0</v>
      </c>
      <c r="O311" s="238">
        <f>ROUND(E311*N311,2)</f>
        <v>0</v>
      </c>
      <c r="P311" s="238">
        <v>0</v>
      </c>
      <c r="Q311" s="238">
        <f>ROUND(E311*P311,2)</f>
        <v>0</v>
      </c>
      <c r="R311" s="240" t="s">
        <v>1571</v>
      </c>
      <c r="S311" s="240" t="s">
        <v>204</v>
      </c>
      <c r="T311" s="241" t="s">
        <v>204</v>
      </c>
      <c r="U311" s="223">
        <v>0.33500000000000002</v>
      </c>
      <c r="V311" s="223">
        <f>ROUND(E311*U311,2)</f>
        <v>0.34</v>
      </c>
      <c r="W311" s="223"/>
      <c r="X311" s="223" t="s">
        <v>205</v>
      </c>
      <c r="Y311" s="223" t="s">
        <v>206</v>
      </c>
      <c r="Z311" s="212"/>
      <c r="AA311" s="212"/>
      <c r="AB311" s="212"/>
      <c r="AC311" s="212"/>
      <c r="AD311" s="212"/>
      <c r="AE311" s="212"/>
      <c r="AF311" s="212"/>
      <c r="AG311" s="212" t="s">
        <v>207</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55"/>
      <c r="D312" s="247"/>
      <c r="E312" s="247"/>
      <c r="F312" s="247"/>
      <c r="G312" s="247"/>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215</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35">
        <v>96</v>
      </c>
      <c r="B313" s="236" t="s">
        <v>1672</v>
      </c>
      <c r="C313" s="249" t="s">
        <v>1673</v>
      </c>
      <c r="D313" s="237" t="s">
        <v>332</v>
      </c>
      <c r="E313" s="238">
        <v>10</v>
      </c>
      <c r="F313" s="239"/>
      <c r="G313" s="240">
        <f>ROUND(E313*F313,2)</f>
        <v>0</v>
      </c>
      <c r="H313" s="239"/>
      <c r="I313" s="240">
        <f>ROUND(E313*H313,2)</f>
        <v>0</v>
      </c>
      <c r="J313" s="239"/>
      <c r="K313" s="240">
        <f>ROUND(E313*J313,2)</f>
        <v>0</v>
      </c>
      <c r="L313" s="240">
        <v>21</v>
      </c>
      <c r="M313" s="240">
        <f>G313*(1+L313/100)</f>
        <v>0</v>
      </c>
      <c r="N313" s="238">
        <v>0</v>
      </c>
      <c r="O313" s="238">
        <f>ROUND(E313*N313,2)</f>
        <v>0</v>
      </c>
      <c r="P313" s="238">
        <v>0</v>
      </c>
      <c r="Q313" s="238">
        <f>ROUND(E313*P313,2)</f>
        <v>0</v>
      </c>
      <c r="R313" s="240" t="s">
        <v>1571</v>
      </c>
      <c r="S313" s="240" t="s">
        <v>204</v>
      </c>
      <c r="T313" s="241" t="s">
        <v>204</v>
      </c>
      <c r="U313" s="223">
        <v>0.61699999999999999</v>
      </c>
      <c r="V313" s="223">
        <f>ROUND(E313*U313,2)</f>
        <v>6.17</v>
      </c>
      <c r="W313" s="223"/>
      <c r="X313" s="223" t="s">
        <v>205</v>
      </c>
      <c r="Y313" s="223" t="s">
        <v>206</v>
      </c>
      <c r="Z313" s="212"/>
      <c r="AA313" s="212"/>
      <c r="AB313" s="212"/>
      <c r="AC313" s="212"/>
      <c r="AD313" s="212"/>
      <c r="AE313" s="212"/>
      <c r="AF313" s="212"/>
      <c r="AG313" s="212" t="s">
        <v>207</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55"/>
      <c r="D314" s="247"/>
      <c r="E314" s="247"/>
      <c r="F314" s="247"/>
      <c r="G314" s="247"/>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215</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35">
        <v>97</v>
      </c>
      <c r="B315" s="236" t="s">
        <v>1674</v>
      </c>
      <c r="C315" s="249" t="s">
        <v>1675</v>
      </c>
      <c r="D315" s="237" t="s">
        <v>332</v>
      </c>
      <c r="E315" s="238">
        <v>3</v>
      </c>
      <c r="F315" s="239"/>
      <c r="G315" s="240">
        <f>ROUND(E315*F315,2)</f>
        <v>0</v>
      </c>
      <c r="H315" s="239"/>
      <c r="I315" s="240">
        <f>ROUND(E315*H315,2)</f>
        <v>0</v>
      </c>
      <c r="J315" s="239"/>
      <c r="K315" s="240">
        <f>ROUND(E315*J315,2)</f>
        <v>0</v>
      </c>
      <c r="L315" s="240">
        <v>21</v>
      </c>
      <c r="M315" s="240">
        <f>G315*(1+L315/100)</f>
        <v>0</v>
      </c>
      <c r="N315" s="238">
        <v>8.0000000000000007E-5</v>
      </c>
      <c r="O315" s="238">
        <f>ROUND(E315*N315,2)</f>
        <v>0</v>
      </c>
      <c r="P315" s="238">
        <v>2.4930000000000001E-2</v>
      </c>
      <c r="Q315" s="238">
        <f>ROUND(E315*P315,2)</f>
        <v>7.0000000000000007E-2</v>
      </c>
      <c r="R315" s="240" t="s">
        <v>1571</v>
      </c>
      <c r="S315" s="240" t="s">
        <v>204</v>
      </c>
      <c r="T315" s="241" t="s">
        <v>204</v>
      </c>
      <c r="U315" s="223">
        <v>0.26800000000000002</v>
      </c>
      <c r="V315" s="223">
        <f>ROUND(E315*U315,2)</f>
        <v>0.8</v>
      </c>
      <c r="W315" s="223"/>
      <c r="X315" s="223" t="s">
        <v>205</v>
      </c>
      <c r="Y315" s="223" t="s">
        <v>206</v>
      </c>
      <c r="Z315" s="212"/>
      <c r="AA315" s="212"/>
      <c r="AB315" s="212"/>
      <c r="AC315" s="212"/>
      <c r="AD315" s="212"/>
      <c r="AE315" s="212"/>
      <c r="AF315" s="212"/>
      <c r="AG315" s="212" t="s">
        <v>207</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51" t="s">
        <v>1676</v>
      </c>
      <c r="D316" s="225"/>
      <c r="E316" s="226">
        <v>1</v>
      </c>
      <c r="F316" s="223"/>
      <c r="G316" s="22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211</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1" t="s">
        <v>1677</v>
      </c>
      <c r="D317" s="225"/>
      <c r="E317" s="226">
        <v>2</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211</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52"/>
      <c r="D318" s="244"/>
      <c r="E318" s="244"/>
      <c r="F318" s="244"/>
      <c r="G318" s="244"/>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215</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35">
        <v>98</v>
      </c>
      <c r="B319" s="236" t="s">
        <v>1678</v>
      </c>
      <c r="C319" s="249" t="s">
        <v>1679</v>
      </c>
      <c r="D319" s="237" t="s">
        <v>332</v>
      </c>
      <c r="E319" s="238">
        <v>12</v>
      </c>
      <c r="F319" s="239"/>
      <c r="G319" s="240">
        <f>ROUND(E319*F319,2)</f>
        <v>0</v>
      </c>
      <c r="H319" s="239"/>
      <c r="I319" s="240">
        <f>ROUND(E319*H319,2)</f>
        <v>0</v>
      </c>
      <c r="J319" s="239"/>
      <c r="K319" s="240">
        <f>ROUND(E319*J319,2)</f>
        <v>0</v>
      </c>
      <c r="L319" s="240">
        <v>21</v>
      </c>
      <c r="M319" s="240">
        <f>G319*(1+L319/100)</f>
        <v>0</v>
      </c>
      <c r="N319" s="238">
        <v>0</v>
      </c>
      <c r="O319" s="238">
        <f>ROUND(E319*N319,2)</f>
        <v>0</v>
      </c>
      <c r="P319" s="238">
        <v>0</v>
      </c>
      <c r="Q319" s="238">
        <f>ROUND(E319*P319,2)</f>
        <v>0</v>
      </c>
      <c r="R319" s="240" t="s">
        <v>1571</v>
      </c>
      <c r="S319" s="240" t="s">
        <v>204</v>
      </c>
      <c r="T319" s="241" t="s">
        <v>204</v>
      </c>
      <c r="U319" s="223">
        <v>6.2E-2</v>
      </c>
      <c r="V319" s="223">
        <f>ROUND(E319*U319,2)</f>
        <v>0.74</v>
      </c>
      <c r="W319" s="223"/>
      <c r="X319" s="223" t="s">
        <v>205</v>
      </c>
      <c r="Y319" s="223" t="s">
        <v>206</v>
      </c>
      <c r="Z319" s="212"/>
      <c r="AA319" s="212"/>
      <c r="AB319" s="212"/>
      <c r="AC319" s="212"/>
      <c r="AD319" s="212"/>
      <c r="AE319" s="212"/>
      <c r="AF319" s="212"/>
      <c r="AG319" s="212" t="s">
        <v>207</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51" t="s">
        <v>1245</v>
      </c>
      <c r="D320" s="225"/>
      <c r="E320" s="226">
        <v>12</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211</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52"/>
      <c r="D321" s="244"/>
      <c r="E321" s="244"/>
      <c r="F321" s="244"/>
      <c r="G321" s="244"/>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215</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ht="22.5" outlineLevel="1" x14ac:dyDescent="0.2">
      <c r="A322" s="235">
        <v>99</v>
      </c>
      <c r="B322" s="236" t="s">
        <v>1680</v>
      </c>
      <c r="C322" s="249" t="s">
        <v>1681</v>
      </c>
      <c r="D322" s="237" t="s">
        <v>332</v>
      </c>
      <c r="E322" s="238">
        <v>1</v>
      </c>
      <c r="F322" s="239"/>
      <c r="G322" s="240">
        <f>ROUND(E322*F322,2)</f>
        <v>0</v>
      </c>
      <c r="H322" s="239"/>
      <c r="I322" s="240">
        <f>ROUND(E322*H322,2)</f>
        <v>0</v>
      </c>
      <c r="J322" s="239"/>
      <c r="K322" s="240">
        <f>ROUND(E322*J322,2)</f>
        <v>0</v>
      </c>
      <c r="L322" s="240">
        <v>21</v>
      </c>
      <c r="M322" s="240">
        <f>G322*(1+L322/100)</f>
        <v>0</v>
      </c>
      <c r="N322" s="238">
        <v>2.2000000000000001E-4</v>
      </c>
      <c r="O322" s="238">
        <f>ROUND(E322*N322,2)</f>
        <v>0</v>
      </c>
      <c r="P322" s="238">
        <v>7.689E-2</v>
      </c>
      <c r="Q322" s="238">
        <f>ROUND(E322*P322,2)</f>
        <v>0.08</v>
      </c>
      <c r="R322" s="240" t="s">
        <v>1571</v>
      </c>
      <c r="S322" s="240" t="s">
        <v>204</v>
      </c>
      <c r="T322" s="241" t="s">
        <v>204</v>
      </c>
      <c r="U322" s="223">
        <v>0.39100000000000001</v>
      </c>
      <c r="V322" s="223">
        <f>ROUND(E322*U322,2)</f>
        <v>0.39</v>
      </c>
      <c r="W322" s="223"/>
      <c r="X322" s="223" t="s">
        <v>205</v>
      </c>
      <c r="Y322" s="223" t="s">
        <v>206</v>
      </c>
      <c r="Z322" s="212"/>
      <c r="AA322" s="212"/>
      <c r="AB322" s="212"/>
      <c r="AC322" s="212"/>
      <c r="AD322" s="212"/>
      <c r="AE322" s="212"/>
      <c r="AF322" s="212"/>
      <c r="AG322" s="212" t="s">
        <v>207</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5"/>
      <c r="D323" s="247"/>
      <c r="E323" s="247"/>
      <c r="F323" s="247"/>
      <c r="G323" s="247"/>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215</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1" x14ac:dyDescent="0.2">
      <c r="A324" s="235">
        <v>100</v>
      </c>
      <c r="B324" s="236" t="s">
        <v>1682</v>
      </c>
      <c r="C324" s="249" t="s">
        <v>1683</v>
      </c>
      <c r="D324" s="237" t="s">
        <v>384</v>
      </c>
      <c r="E324" s="238">
        <v>3</v>
      </c>
      <c r="F324" s="239"/>
      <c r="G324" s="240">
        <f>ROUND(E324*F324,2)</f>
        <v>0</v>
      </c>
      <c r="H324" s="239"/>
      <c r="I324" s="240">
        <f>ROUND(E324*H324,2)</f>
        <v>0</v>
      </c>
      <c r="J324" s="239"/>
      <c r="K324" s="240">
        <f>ROUND(E324*J324,2)</f>
        <v>0</v>
      </c>
      <c r="L324" s="240">
        <v>21</v>
      </c>
      <c r="M324" s="240">
        <f>G324*(1+L324/100)</f>
        <v>0</v>
      </c>
      <c r="N324" s="238">
        <v>6.0000000000000002E-5</v>
      </c>
      <c r="O324" s="238">
        <f>ROUND(E324*N324,2)</f>
        <v>0</v>
      </c>
      <c r="P324" s="238">
        <v>1.14E-2</v>
      </c>
      <c r="Q324" s="238">
        <f>ROUND(E324*P324,2)</f>
        <v>0.03</v>
      </c>
      <c r="R324" s="240" t="s">
        <v>1571</v>
      </c>
      <c r="S324" s="240" t="s">
        <v>204</v>
      </c>
      <c r="T324" s="241" t="s">
        <v>204</v>
      </c>
      <c r="U324" s="223">
        <v>5.1999999999999998E-2</v>
      </c>
      <c r="V324" s="223">
        <f>ROUND(E324*U324,2)</f>
        <v>0.16</v>
      </c>
      <c r="W324" s="223"/>
      <c r="X324" s="223" t="s">
        <v>205</v>
      </c>
      <c r="Y324" s="223" t="s">
        <v>206</v>
      </c>
      <c r="Z324" s="212"/>
      <c r="AA324" s="212"/>
      <c r="AB324" s="212"/>
      <c r="AC324" s="212"/>
      <c r="AD324" s="212"/>
      <c r="AE324" s="212"/>
      <c r="AF324" s="212"/>
      <c r="AG324" s="212" t="s">
        <v>207</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55"/>
      <c r="D325" s="247"/>
      <c r="E325" s="247"/>
      <c r="F325" s="247"/>
      <c r="G325" s="247"/>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215</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35">
        <v>101</v>
      </c>
      <c r="B326" s="236" t="s">
        <v>1684</v>
      </c>
      <c r="C326" s="249" t="s">
        <v>1685</v>
      </c>
      <c r="D326" s="237" t="s">
        <v>332</v>
      </c>
      <c r="E326" s="238">
        <v>6</v>
      </c>
      <c r="F326" s="239"/>
      <c r="G326" s="240">
        <f>ROUND(E326*F326,2)</f>
        <v>0</v>
      </c>
      <c r="H326" s="239"/>
      <c r="I326" s="240">
        <f>ROUND(E326*H326,2)</f>
        <v>0</v>
      </c>
      <c r="J326" s="239"/>
      <c r="K326" s="240">
        <f>ROUND(E326*J326,2)</f>
        <v>0</v>
      </c>
      <c r="L326" s="240">
        <v>21</v>
      </c>
      <c r="M326" s="240">
        <f>G326*(1+L326/100)</f>
        <v>0</v>
      </c>
      <c r="N326" s="238">
        <v>1.0000000000000001E-5</v>
      </c>
      <c r="O326" s="238">
        <f>ROUND(E326*N326,2)</f>
        <v>0</v>
      </c>
      <c r="P326" s="238">
        <v>7.5000000000000002E-4</v>
      </c>
      <c r="Q326" s="238">
        <f>ROUND(E326*P326,2)</f>
        <v>0</v>
      </c>
      <c r="R326" s="240" t="s">
        <v>1571</v>
      </c>
      <c r="S326" s="240" t="s">
        <v>204</v>
      </c>
      <c r="T326" s="241" t="s">
        <v>204</v>
      </c>
      <c r="U326" s="223">
        <v>2.9000000000000001E-2</v>
      </c>
      <c r="V326" s="223">
        <f>ROUND(E326*U326,2)</f>
        <v>0.17</v>
      </c>
      <c r="W326" s="223"/>
      <c r="X326" s="223" t="s">
        <v>205</v>
      </c>
      <c r="Y326" s="223" t="s">
        <v>206</v>
      </c>
      <c r="Z326" s="212"/>
      <c r="AA326" s="212"/>
      <c r="AB326" s="212"/>
      <c r="AC326" s="212"/>
      <c r="AD326" s="212"/>
      <c r="AE326" s="212"/>
      <c r="AF326" s="212"/>
      <c r="AG326" s="212" t="s">
        <v>1567</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0" t="s">
        <v>1686</v>
      </c>
      <c r="D327" s="242"/>
      <c r="E327" s="242"/>
      <c r="F327" s="242"/>
      <c r="G327" s="242"/>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209</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51" t="s">
        <v>1687</v>
      </c>
      <c r="D328" s="225"/>
      <c r="E328" s="226">
        <v>6</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211</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2"/>
      <c r="D329" s="244"/>
      <c r="E329" s="244"/>
      <c r="F329" s="244"/>
      <c r="G329" s="244"/>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215</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35">
        <v>102</v>
      </c>
      <c r="B330" s="236" t="s">
        <v>1688</v>
      </c>
      <c r="C330" s="249" t="s">
        <v>1689</v>
      </c>
      <c r="D330" s="237" t="s">
        <v>267</v>
      </c>
      <c r="E330" s="238">
        <v>3</v>
      </c>
      <c r="F330" s="239"/>
      <c r="G330" s="240">
        <f>ROUND(E330*F330,2)</f>
        <v>0</v>
      </c>
      <c r="H330" s="239"/>
      <c r="I330" s="240">
        <f>ROUND(E330*H330,2)</f>
        <v>0</v>
      </c>
      <c r="J330" s="239"/>
      <c r="K330" s="240">
        <f>ROUND(E330*J330,2)</f>
        <v>0</v>
      </c>
      <c r="L330" s="240">
        <v>21</v>
      </c>
      <c r="M330" s="240">
        <f>G330*(1+L330/100)</f>
        <v>0</v>
      </c>
      <c r="N330" s="238">
        <v>0</v>
      </c>
      <c r="O330" s="238">
        <f>ROUND(E330*N330,2)</f>
        <v>0</v>
      </c>
      <c r="P330" s="238">
        <v>0</v>
      </c>
      <c r="Q330" s="238">
        <f>ROUND(E330*P330,2)</f>
        <v>0</v>
      </c>
      <c r="R330" s="240" t="s">
        <v>1571</v>
      </c>
      <c r="S330" s="240" t="s">
        <v>204</v>
      </c>
      <c r="T330" s="241" t="s">
        <v>204</v>
      </c>
      <c r="U330" s="223">
        <v>0.05</v>
      </c>
      <c r="V330" s="223">
        <f>ROUND(E330*U330,2)</f>
        <v>0.15</v>
      </c>
      <c r="W330" s="223"/>
      <c r="X330" s="223" t="s">
        <v>205</v>
      </c>
      <c r="Y330" s="223" t="s">
        <v>206</v>
      </c>
      <c r="Z330" s="212"/>
      <c r="AA330" s="212"/>
      <c r="AB330" s="212"/>
      <c r="AC330" s="212"/>
      <c r="AD330" s="212"/>
      <c r="AE330" s="212"/>
      <c r="AF330" s="212"/>
      <c r="AG330" s="212" t="s">
        <v>207</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50" t="s">
        <v>1690</v>
      </c>
      <c r="D331" s="242"/>
      <c r="E331" s="242"/>
      <c r="F331" s="242"/>
      <c r="G331" s="242"/>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209</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51" t="s">
        <v>82</v>
      </c>
      <c r="D332" s="225"/>
      <c r="E332" s="226">
        <v>3</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211</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2"/>
      <c r="D333" s="244"/>
      <c r="E333" s="244"/>
      <c r="F333" s="244"/>
      <c r="G333" s="244"/>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215</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5">
        <v>103</v>
      </c>
      <c r="B334" s="236" t="s">
        <v>1691</v>
      </c>
      <c r="C334" s="249" t="s">
        <v>1692</v>
      </c>
      <c r="D334" s="237" t="s">
        <v>332</v>
      </c>
      <c r="E334" s="238">
        <v>1</v>
      </c>
      <c r="F334" s="239"/>
      <c r="G334" s="240">
        <f>ROUND(E334*F334,2)</f>
        <v>0</v>
      </c>
      <c r="H334" s="239"/>
      <c r="I334" s="240">
        <f>ROUND(E334*H334,2)</f>
        <v>0</v>
      </c>
      <c r="J334" s="239"/>
      <c r="K334" s="240">
        <f>ROUND(E334*J334,2)</f>
        <v>0</v>
      </c>
      <c r="L334" s="240">
        <v>21</v>
      </c>
      <c r="M334" s="240">
        <f>G334*(1+L334/100)</f>
        <v>0</v>
      </c>
      <c r="N334" s="238">
        <v>1.72E-2</v>
      </c>
      <c r="O334" s="238">
        <f>ROUND(E334*N334,2)</f>
        <v>0.02</v>
      </c>
      <c r="P334" s="238">
        <v>0</v>
      </c>
      <c r="Q334" s="238">
        <f>ROUND(E334*P334,2)</f>
        <v>0</v>
      </c>
      <c r="R334" s="240"/>
      <c r="S334" s="240" t="s">
        <v>496</v>
      </c>
      <c r="T334" s="241" t="s">
        <v>1693</v>
      </c>
      <c r="U334" s="223">
        <v>1.01</v>
      </c>
      <c r="V334" s="223">
        <f>ROUND(E334*U334,2)</f>
        <v>1.01</v>
      </c>
      <c r="W334" s="223"/>
      <c r="X334" s="223" t="s">
        <v>205</v>
      </c>
      <c r="Y334" s="223" t="s">
        <v>206</v>
      </c>
      <c r="Z334" s="212"/>
      <c r="AA334" s="212"/>
      <c r="AB334" s="212"/>
      <c r="AC334" s="212"/>
      <c r="AD334" s="212"/>
      <c r="AE334" s="212"/>
      <c r="AF334" s="212"/>
      <c r="AG334" s="212" t="s">
        <v>207</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1" t="s">
        <v>78</v>
      </c>
      <c r="D335" s="225"/>
      <c r="E335" s="226">
        <v>1</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211</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52"/>
      <c r="D336" s="244"/>
      <c r="E336" s="244"/>
      <c r="F336" s="244"/>
      <c r="G336" s="244"/>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215</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ht="22.5" outlineLevel="1" x14ac:dyDescent="0.2">
      <c r="A337" s="235">
        <v>104</v>
      </c>
      <c r="B337" s="236" t="s">
        <v>1694</v>
      </c>
      <c r="C337" s="249" t="s">
        <v>1695</v>
      </c>
      <c r="D337" s="237" t="s">
        <v>1696</v>
      </c>
      <c r="E337" s="238">
        <v>25</v>
      </c>
      <c r="F337" s="239"/>
      <c r="G337" s="240">
        <f>ROUND(E337*F337,2)</f>
        <v>0</v>
      </c>
      <c r="H337" s="239"/>
      <c r="I337" s="240">
        <f>ROUND(E337*H337,2)</f>
        <v>0</v>
      </c>
      <c r="J337" s="239"/>
      <c r="K337" s="240">
        <f>ROUND(E337*J337,2)</f>
        <v>0</v>
      </c>
      <c r="L337" s="240">
        <v>21</v>
      </c>
      <c r="M337" s="240">
        <f>G337*(1+L337/100)</f>
        <v>0</v>
      </c>
      <c r="N337" s="238">
        <v>1.08E-3</v>
      </c>
      <c r="O337" s="238">
        <f>ROUND(E337*N337,2)</f>
        <v>0.03</v>
      </c>
      <c r="P337" s="238">
        <v>0</v>
      </c>
      <c r="Q337" s="238">
        <f>ROUND(E337*P337,2)</f>
        <v>0</v>
      </c>
      <c r="R337" s="240" t="s">
        <v>284</v>
      </c>
      <c r="S337" s="240" t="s">
        <v>204</v>
      </c>
      <c r="T337" s="241" t="s">
        <v>204</v>
      </c>
      <c r="U337" s="223">
        <v>0</v>
      </c>
      <c r="V337" s="223">
        <f>ROUND(E337*U337,2)</f>
        <v>0</v>
      </c>
      <c r="W337" s="223"/>
      <c r="X337" s="223" t="s">
        <v>285</v>
      </c>
      <c r="Y337" s="223" t="s">
        <v>206</v>
      </c>
      <c r="Z337" s="212"/>
      <c r="AA337" s="212"/>
      <c r="AB337" s="212"/>
      <c r="AC337" s="212"/>
      <c r="AD337" s="212"/>
      <c r="AE337" s="212"/>
      <c r="AF337" s="212"/>
      <c r="AG337" s="212" t="s">
        <v>286</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55"/>
      <c r="D338" s="247"/>
      <c r="E338" s="247"/>
      <c r="F338" s="247"/>
      <c r="G338" s="247"/>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215</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v>105</v>
      </c>
      <c r="B339" s="220" t="s">
        <v>1697</v>
      </c>
      <c r="C339" s="253" t="s">
        <v>1698</v>
      </c>
      <c r="D339" s="221" t="s">
        <v>0</v>
      </c>
      <c r="E339" s="243"/>
      <c r="F339" s="224"/>
      <c r="G339" s="223">
        <f>ROUND(E339*F339,2)</f>
        <v>0</v>
      </c>
      <c r="H339" s="224"/>
      <c r="I339" s="223">
        <f>ROUND(E339*H339,2)</f>
        <v>0</v>
      </c>
      <c r="J339" s="224"/>
      <c r="K339" s="223">
        <f>ROUND(E339*J339,2)</f>
        <v>0</v>
      </c>
      <c r="L339" s="223">
        <v>21</v>
      </c>
      <c r="M339" s="223">
        <f>G339*(1+L339/100)</f>
        <v>0</v>
      </c>
      <c r="N339" s="222">
        <v>0</v>
      </c>
      <c r="O339" s="222">
        <f>ROUND(E339*N339,2)</f>
        <v>0</v>
      </c>
      <c r="P339" s="222">
        <v>0</v>
      </c>
      <c r="Q339" s="222">
        <f>ROUND(E339*P339,2)</f>
        <v>0</v>
      </c>
      <c r="R339" s="223" t="s">
        <v>1571</v>
      </c>
      <c r="S339" s="223" t="s">
        <v>204</v>
      </c>
      <c r="T339" s="223" t="s">
        <v>204</v>
      </c>
      <c r="U339" s="223">
        <v>0</v>
      </c>
      <c r="V339" s="223">
        <f>ROUND(E339*U339,2)</f>
        <v>0</v>
      </c>
      <c r="W339" s="223"/>
      <c r="X339" s="223" t="s">
        <v>837</v>
      </c>
      <c r="Y339" s="223" t="s">
        <v>206</v>
      </c>
      <c r="Z339" s="212"/>
      <c r="AA339" s="212"/>
      <c r="AB339" s="212"/>
      <c r="AC339" s="212"/>
      <c r="AD339" s="212"/>
      <c r="AE339" s="212"/>
      <c r="AF339" s="212"/>
      <c r="AG339" s="212" t="s">
        <v>838</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52"/>
      <c r="D340" s="244"/>
      <c r="E340" s="244"/>
      <c r="F340" s="244"/>
      <c r="G340" s="244"/>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215</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x14ac:dyDescent="0.2">
      <c r="A341" s="228" t="s">
        <v>198</v>
      </c>
      <c r="B341" s="229" t="s">
        <v>152</v>
      </c>
      <c r="C341" s="248" t="s">
        <v>153</v>
      </c>
      <c r="D341" s="230"/>
      <c r="E341" s="231"/>
      <c r="F341" s="232"/>
      <c r="G341" s="232">
        <f>SUMIF(AG342:AG351,"&lt;&gt;NOR",G342:G351)</f>
        <v>0</v>
      </c>
      <c r="H341" s="232"/>
      <c r="I341" s="232">
        <f>SUM(I342:I351)</f>
        <v>0</v>
      </c>
      <c r="J341" s="232"/>
      <c r="K341" s="232">
        <f>SUM(K342:K351)</f>
        <v>0</v>
      </c>
      <c r="L341" s="232"/>
      <c r="M341" s="232">
        <f>SUM(M342:M351)</f>
        <v>0</v>
      </c>
      <c r="N341" s="231"/>
      <c r="O341" s="231">
        <f>SUM(O342:O351)</f>
        <v>0</v>
      </c>
      <c r="P341" s="231"/>
      <c r="Q341" s="231">
        <f>SUM(Q342:Q351)</f>
        <v>0</v>
      </c>
      <c r="R341" s="232"/>
      <c r="S341" s="232"/>
      <c r="T341" s="233"/>
      <c r="U341" s="227"/>
      <c r="V341" s="227">
        <f>SUM(V342:V351)</f>
        <v>17.18</v>
      </c>
      <c r="W341" s="227"/>
      <c r="X341" s="227"/>
      <c r="Y341" s="227"/>
      <c r="AG341" t="s">
        <v>199</v>
      </c>
    </row>
    <row r="342" spans="1:60" ht="22.5" outlineLevel="1" x14ac:dyDescent="0.2">
      <c r="A342" s="235">
        <v>106</v>
      </c>
      <c r="B342" s="236" t="s">
        <v>1699</v>
      </c>
      <c r="C342" s="249" t="s">
        <v>1700</v>
      </c>
      <c r="D342" s="237" t="s">
        <v>384</v>
      </c>
      <c r="E342" s="238">
        <v>25</v>
      </c>
      <c r="F342" s="239"/>
      <c r="G342" s="240">
        <f>ROUND(E342*F342,2)</f>
        <v>0</v>
      </c>
      <c r="H342" s="239"/>
      <c r="I342" s="240">
        <f>ROUND(E342*H342,2)</f>
        <v>0</v>
      </c>
      <c r="J342" s="239"/>
      <c r="K342" s="240">
        <f>ROUND(E342*J342,2)</f>
        <v>0</v>
      </c>
      <c r="L342" s="240">
        <v>21</v>
      </c>
      <c r="M342" s="240">
        <f>G342*(1+L342/100)</f>
        <v>0</v>
      </c>
      <c r="N342" s="238">
        <v>6.9999999999999994E-5</v>
      </c>
      <c r="O342" s="238">
        <f>ROUND(E342*N342,2)</f>
        <v>0</v>
      </c>
      <c r="P342" s="238">
        <v>0</v>
      </c>
      <c r="Q342" s="238">
        <f>ROUND(E342*P342,2)</f>
        <v>0</v>
      </c>
      <c r="R342" s="240" t="s">
        <v>1414</v>
      </c>
      <c r="S342" s="240" t="s">
        <v>204</v>
      </c>
      <c r="T342" s="241" t="s">
        <v>204</v>
      </c>
      <c r="U342" s="223">
        <v>8.6999999999999994E-2</v>
      </c>
      <c r="V342" s="223">
        <f>ROUND(E342*U342,2)</f>
        <v>2.1800000000000002</v>
      </c>
      <c r="W342" s="223"/>
      <c r="X342" s="223" t="s">
        <v>205</v>
      </c>
      <c r="Y342" s="223" t="s">
        <v>206</v>
      </c>
      <c r="Z342" s="212"/>
      <c r="AA342" s="212"/>
      <c r="AB342" s="212"/>
      <c r="AC342" s="212"/>
      <c r="AD342" s="212"/>
      <c r="AE342" s="212"/>
      <c r="AF342" s="212"/>
      <c r="AG342" s="212" t="s">
        <v>207</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50" t="s">
        <v>1701</v>
      </c>
      <c r="D343" s="242"/>
      <c r="E343" s="242"/>
      <c r="F343" s="242"/>
      <c r="G343" s="242"/>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209</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51" t="s">
        <v>1702</v>
      </c>
      <c r="D344" s="225"/>
      <c r="E344" s="226">
        <v>25</v>
      </c>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211</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52"/>
      <c r="D345" s="244"/>
      <c r="E345" s="244"/>
      <c r="F345" s="244"/>
      <c r="G345" s="244"/>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215</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35">
        <v>107</v>
      </c>
      <c r="B346" s="236" t="s">
        <v>738</v>
      </c>
      <c r="C346" s="249" t="s">
        <v>739</v>
      </c>
      <c r="D346" s="237" t="s">
        <v>740</v>
      </c>
      <c r="E346" s="238">
        <v>15</v>
      </c>
      <c r="F346" s="239"/>
      <c r="G346" s="240">
        <f>ROUND(E346*F346,2)</f>
        <v>0</v>
      </c>
      <c r="H346" s="239"/>
      <c r="I346" s="240">
        <f>ROUND(E346*H346,2)</f>
        <v>0</v>
      </c>
      <c r="J346" s="239"/>
      <c r="K346" s="240">
        <f>ROUND(E346*J346,2)</f>
        <v>0</v>
      </c>
      <c r="L346" s="240">
        <v>21</v>
      </c>
      <c r="M346" s="240">
        <f>G346*(1+L346/100)</f>
        <v>0</v>
      </c>
      <c r="N346" s="238">
        <v>0</v>
      </c>
      <c r="O346" s="238">
        <f>ROUND(E346*N346,2)</f>
        <v>0</v>
      </c>
      <c r="P346" s="238">
        <v>0</v>
      </c>
      <c r="Q346" s="238">
        <f>ROUND(E346*P346,2)</f>
        <v>0</v>
      </c>
      <c r="R346" s="240" t="s">
        <v>741</v>
      </c>
      <c r="S346" s="240" t="s">
        <v>204</v>
      </c>
      <c r="T346" s="241" t="s">
        <v>204</v>
      </c>
      <c r="U346" s="223">
        <v>1</v>
      </c>
      <c r="V346" s="223">
        <f>ROUND(E346*U346,2)</f>
        <v>15</v>
      </c>
      <c r="W346" s="223"/>
      <c r="X346" s="223" t="s">
        <v>742</v>
      </c>
      <c r="Y346" s="223" t="s">
        <v>206</v>
      </c>
      <c r="Z346" s="212"/>
      <c r="AA346" s="212"/>
      <c r="AB346" s="212"/>
      <c r="AC346" s="212"/>
      <c r="AD346" s="212"/>
      <c r="AE346" s="212"/>
      <c r="AF346" s="212"/>
      <c r="AG346" s="212" t="s">
        <v>743</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1" t="s">
        <v>1703</v>
      </c>
      <c r="D347" s="225"/>
      <c r="E347" s="226">
        <v>15</v>
      </c>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211</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52"/>
      <c r="D348" s="244"/>
      <c r="E348" s="244"/>
      <c r="F348" s="244"/>
      <c r="G348" s="244"/>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215</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22.5" outlineLevel="1" x14ac:dyDescent="0.2">
      <c r="A349" s="235">
        <v>108</v>
      </c>
      <c r="B349" s="236" t="s">
        <v>1704</v>
      </c>
      <c r="C349" s="249" t="s">
        <v>1705</v>
      </c>
      <c r="D349" s="237" t="s">
        <v>1334</v>
      </c>
      <c r="E349" s="238">
        <v>2</v>
      </c>
      <c r="F349" s="239"/>
      <c r="G349" s="240">
        <f>ROUND(E349*F349,2)</f>
        <v>0</v>
      </c>
      <c r="H349" s="239"/>
      <c r="I349" s="240">
        <f>ROUND(E349*H349,2)</f>
        <v>0</v>
      </c>
      <c r="J349" s="239"/>
      <c r="K349" s="240">
        <f>ROUND(E349*J349,2)</f>
        <v>0</v>
      </c>
      <c r="L349" s="240">
        <v>21</v>
      </c>
      <c r="M349" s="240">
        <f>G349*(1+L349/100)</f>
        <v>0</v>
      </c>
      <c r="N349" s="238">
        <v>1E-3</v>
      </c>
      <c r="O349" s="238">
        <f>ROUND(E349*N349,2)</f>
        <v>0</v>
      </c>
      <c r="P349" s="238">
        <v>0</v>
      </c>
      <c r="Q349" s="238">
        <f>ROUND(E349*P349,2)</f>
        <v>0</v>
      </c>
      <c r="R349" s="240" t="s">
        <v>284</v>
      </c>
      <c r="S349" s="240" t="s">
        <v>204</v>
      </c>
      <c r="T349" s="241" t="s">
        <v>204</v>
      </c>
      <c r="U349" s="223">
        <v>0</v>
      </c>
      <c r="V349" s="223">
        <f>ROUND(E349*U349,2)</f>
        <v>0</v>
      </c>
      <c r="W349" s="223"/>
      <c r="X349" s="223" t="s">
        <v>285</v>
      </c>
      <c r="Y349" s="223" t="s">
        <v>206</v>
      </c>
      <c r="Z349" s="212"/>
      <c r="AA349" s="212"/>
      <c r="AB349" s="212"/>
      <c r="AC349" s="212"/>
      <c r="AD349" s="212"/>
      <c r="AE349" s="212"/>
      <c r="AF349" s="212"/>
      <c r="AG349" s="212" t="s">
        <v>286</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51" t="s">
        <v>1706</v>
      </c>
      <c r="D350" s="225"/>
      <c r="E350" s="226">
        <v>2</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211</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52"/>
      <c r="D351" s="244"/>
      <c r="E351" s="244"/>
      <c r="F351" s="244"/>
      <c r="G351" s="244"/>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215</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x14ac:dyDescent="0.2">
      <c r="A352" s="228" t="s">
        <v>198</v>
      </c>
      <c r="B352" s="229" t="s">
        <v>164</v>
      </c>
      <c r="C352" s="248" t="s">
        <v>165</v>
      </c>
      <c r="D352" s="230"/>
      <c r="E352" s="231"/>
      <c r="F352" s="232"/>
      <c r="G352" s="232">
        <f>SUMIF(AG353:AG356,"&lt;&gt;NOR",G353:G356)</f>
        <v>0</v>
      </c>
      <c r="H352" s="232"/>
      <c r="I352" s="232">
        <f>SUM(I353:I356)</f>
        <v>0</v>
      </c>
      <c r="J352" s="232"/>
      <c r="K352" s="232">
        <f>SUM(K353:K356)</f>
        <v>0</v>
      </c>
      <c r="L352" s="232"/>
      <c r="M352" s="232">
        <f>SUM(M353:M356)</f>
        <v>0</v>
      </c>
      <c r="N352" s="231"/>
      <c r="O352" s="231">
        <f>SUM(O353:O356)</f>
        <v>0</v>
      </c>
      <c r="P352" s="231"/>
      <c r="Q352" s="231">
        <f>SUM(Q353:Q356)</f>
        <v>0</v>
      </c>
      <c r="R352" s="232"/>
      <c r="S352" s="232"/>
      <c r="T352" s="233"/>
      <c r="U352" s="227"/>
      <c r="V352" s="227">
        <f>SUM(V353:V356)</f>
        <v>0.7</v>
      </c>
      <c r="W352" s="227"/>
      <c r="X352" s="227"/>
      <c r="Y352" s="227"/>
      <c r="AG352" t="s">
        <v>199</v>
      </c>
    </row>
    <row r="353" spans="1:60" outlineLevel="1" x14ac:dyDescent="0.2">
      <c r="A353" s="235">
        <v>109</v>
      </c>
      <c r="B353" s="236" t="s">
        <v>1707</v>
      </c>
      <c r="C353" s="249" t="s">
        <v>1708</v>
      </c>
      <c r="D353" s="237" t="s">
        <v>384</v>
      </c>
      <c r="E353" s="238">
        <v>27</v>
      </c>
      <c r="F353" s="239"/>
      <c r="G353" s="240">
        <f>ROUND(E353*F353,2)</f>
        <v>0</v>
      </c>
      <c r="H353" s="239"/>
      <c r="I353" s="240">
        <f>ROUND(E353*H353,2)</f>
        <v>0</v>
      </c>
      <c r="J353" s="239"/>
      <c r="K353" s="240">
        <f>ROUND(E353*J353,2)</f>
        <v>0</v>
      </c>
      <c r="L353" s="240">
        <v>21</v>
      </c>
      <c r="M353" s="240">
        <f>G353*(1+L353/100)</f>
        <v>0</v>
      </c>
      <c r="N353" s="238">
        <v>6.0000000000000002E-5</v>
      </c>
      <c r="O353" s="238">
        <f>ROUND(E353*N353,2)</f>
        <v>0</v>
      </c>
      <c r="P353" s="238">
        <v>0</v>
      </c>
      <c r="Q353" s="238">
        <f>ROUND(E353*P353,2)</f>
        <v>0</v>
      </c>
      <c r="R353" s="240"/>
      <c r="S353" s="240" t="s">
        <v>204</v>
      </c>
      <c r="T353" s="241" t="s">
        <v>204</v>
      </c>
      <c r="U353" s="223">
        <v>2.5999999999999999E-2</v>
      </c>
      <c r="V353" s="223">
        <f>ROUND(E353*U353,2)</f>
        <v>0.7</v>
      </c>
      <c r="W353" s="223"/>
      <c r="X353" s="223" t="s">
        <v>205</v>
      </c>
      <c r="Y353" s="223" t="s">
        <v>206</v>
      </c>
      <c r="Z353" s="212"/>
      <c r="AA353" s="212"/>
      <c r="AB353" s="212"/>
      <c r="AC353" s="212"/>
      <c r="AD353" s="212"/>
      <c r="AE353" s="212"/>
      <c r="AF353" s="212"/>
      <c r="AG353" s="212" t="s">
        <v>207</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51" t="s">
        <v>78</v>
      </c>
      <c r="D354" s="225"/>
      <c r="E354" s="226">
        <v>1</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211</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1" t="s">
        <v>1709</v>
      </c>
      <c r="D355" s="225"/>
      <c r="E355" s="226">
        <v>26</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211</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2" x14ac:dyDescent="0.2">
      <c r="A356" s="219"/>
      <c r="B356" s="220"/>
      <c r="C356" s="252"/>
      <c r="D356" s="244"/>
      <c r="E356" s="244"/>
      <c r="F356" s="244"/>
      <c r="G356" s="244"/>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215</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x14ac:dyDescent="0.2">
      <c r="A357" s="228" t="s">
        <v>198</v>
      </c>
      <c r="B357" s="229" t="s">
        <v>166</v>
      </c>
      <c r="C357" s="248" t="s">
        <v>167</v>
      </c>
      <c r="D357" s="230"/>
      <c r="E357" s="231"/>
      <c r="F357" s="232"/>
      <c r="G357" s="232">
        <f>SUMIF(AG358:AG371,"&lt;&gt;NOR",G358:G371)</f>
        <v>0</v>
      </c>
      <c r="H357" s="232"/>
      <c r="I357" s="232">
        <f>SUM(I358:I371)</f>
        <v>0</v>
      </c>
      <c r="J357" s="232"/>
      <c r="K357" s="232">
        <f>SUM(K358:K371)</f>
        <v>0</v>
      </c>
      <c r="L357" s="232"/>
      <c r="M357" s="232">
        <f>SUM(M358:M371)</f>
        <v>0</v>
      </c>
      <c r="N357" s="231"/>
      <c r="O357" s="231">
        <f>SUM(O358:O371)</f>
        <v>0</v>
      </c>
      <c r="P357" s="231"/>
      <c r="Q357" s="231">
        <f>SUM(Q358:Q371)</f>
        <v>0</v>
      </c>
      <c r="R357" s="232"/>
      <c r="S357" s="232"/>
      <c r="T357" s="233"/>
      <c r="U357" s="227"/>
      <c r="V357" s="227">
        <f>SUM(V358:V371)</f>
        <v>9.379999999999999</v>
      </c>
      <c r="W357" s="227"/>
      <c r="X357" s="227"/>
      <c r="Y357" s="227"/>
      <c r="AG357" t="s">
        <v>199</v>
      </c>
    </row>
    <row r="358" spans="1:60" ht="22.5" outlineLevel="1" x14ac:dyDescent="0.2">
      <c r="A358" s="235">
        <v>110</v>
      </c>
      <c r="B358" s="236" t="s">
        <v>1710</v>
      </c>
      <c r="C358" s="249" t="s">
        <v>1711</v>
      </c>
      <c r="D358" s="237" t="s">
        <v>283</v>
      </c>
      <c r="E358" s="238">
        <v>1.68391</v>
      </c>
      <c r="F358" s="239"/>
      <c r="G358" s="240">
        <f>ROUND(E358*F358,2)</f>
        <v>0</v>
      </c>
      <c r="H358" s="239"/>
      <c r="I358" s="240">
        <f>ROUND(E358*H358,2)</f>
        <v>0</v>
      </c>
      <c r="J358" s="239"/>
      <c r="K358" s="240">
        <f>ROUND(E358*J358,2)</f>
        <v>0</v>
      </c>
      <c r="L358" s="240">
        <v>21</v>
      </c>
      <c r="M358" s="240">
        <f>G358*(1+L358/100)</f>
        <v>0</v>
      </c>
      <c r="N358" s="238">
        <v>0</v>
      </c>
      <c r="O358" s="238">
        <f>ROUND(E358*N358,2)</f>
        <v>0</v>
      </c>
      <c r="P358" s="238">
        <v>0</v>
      </c>
      <c r="Q358" s="238">
        <f>ROUND(E358*P358,2)</f>
        <v>0</v>
      </c>
      <c r="R358" s="240" t="s">
        <v>753</v>
      </c>
      <c r="S358" s="240" t="s">
        <v>204</v>
      </c>
      <c r="T358" s="241" t="s">
        <v>204</v>
      </c>
      <c r="U358" s="223">
        <v>2.0089999999999999</v>
      </c>
      <c r="V358" s="223">
        <f>ROUND(E358*U358,2)</f>
        <v>3.38</v>
      </c>
      <c r="W358" s="223"/>
      <c r="X358" s="223" t="s">
        <v>1433</v>
      </c>
      <c r="Y358" s="223" t="s">
        <v>206</v>
      </c>
      <c r="Z358" s="212"/>
      <c r="AA358" s="212"/>
      <c r="AB358" s="212"/>
      <c r="AC358" s="212"/>
      <c r="AD358" s="212"/>
      <c r="AE358" s="212"/>
      <c r="AF358" s="212"/>
      <c r="AG358" s="212" t="s">
        <v>1434</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5"/>
      <c r="D359" s="247"/>
      <c r="E359" s="247"/>
      <c r="F359" s="247"/>
      <c r="G359" s="247"/>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215</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ht="22.5" outlineLevel="1" x14ac:dyDescent="0.2">
      <c r="A360" s="235">
        <v>111</v>
      </c>
      <c r="B360" s="236" t="s">
        <v>1712</v>
      </c>
      <c r="C360" s="249" t="s">
        <v>1713</v>
      </c>
      <c r="D360" s="237" t="s">
        <v>283</v>
      </c>
      <c r="E360" s="238">
        <v>3.36782</v>
      </c>
      <c r="F360" s="239"/>
      <c r="G360" s="240">
        <f>ROUND(E360*F360,2)</f>
        <v>0</v>
      </c>
      <c r="H360" s="239"/>
      <c r="I360" s="240">
        <f>ROUND(E360*H360,2)</f>
        <v>0</v>
      </c>
      <c r="J360" s="239"/>
      <c r="K360" s="240">
        <f>ROUND(E360*J360,2)</f>
        <v>0</v>
      </c>
      <c r="L360" s="240">
        <v>21</v>
      </c>
      <c r="M360" s="240">
        <f>G360*(1+L360/100)</f>
        <v>0</v>
      </c>
      <c r="N360" s="238">
        <v>0</v>
      </c>
      <c r="O360" s="238">
        <f>ROUND(E360*N360,2)</f>
        <v>0</v>
      </c>
      <c r="P360" s="238">
        <v>0</v>
      </c>
      <c r="Q360" s="238">
        <f>ROUND(E360*P360,2)</f>
        <v>0</v>
      </c>
      <c r="R360" s="240" t="s">
        <v>753</v>
      </c>
      <c r="S360" s="240" t="s">
        <v>204</v>
      </c>
      <c r="T360" s="241" t="s">
        <v>204</v>
      </c>
      <c r="U360" s="223">
        <v>0.95899999999999996</v>
      </c>
      <c r="V360" s="223">
        <f>ROUND(E360*U360,2)</f>
        <v>3.23</v>
      </c>
      <c r="W360" s="223"/>
      <c r="X360" s="223" t="s">
        <v>1433</v>
      </c>
      <c r="Y360" s="223" t="s">
        <v>206</v>
      </c>
      <c r="Z360" s="212"/>
      <c r="AA360" s="212"/>
      <c r="AB360" s="212"/>
      <c r="AC360" s="212"/>
      <c r="AD360" s="212"/>
      <c r="AE360" s="212"/>
      <c r="AF360" s="212"/>
      <c r="AG360" s="212" t="s">
        <v>1434</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5"/>
      <c r="D361" s="247"/>
      <c r="E361" s="247"/>
      <c r="F361" s="247"/>
      <c r="G361" s="247"/>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215</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35">
        <v>112</v>
      </c>
      <c r="B362" s="236" t="s">
        <v>1436</v>
      </c>
      <c r="C362" s="249" t="s">
        <v>1437</v>
      </c>
      <c r="D362" s="237" t="s">
        <v>283</v>
      </c>
      <c r="E362" s="238">
        <v>1.68391</v>
      </c>
      <c r="F362" s="239"/>
      <c r="G362" s="240">
        <f>ROUND(E362*F362,2)</f>
        <v>0</v>
      </c>
      <c r="H362" s="239"/>
      <c r="I362" s="240">
        <f>ROUND(E362*H362,2)</f>
        <v>0</v>
      </c>
      <c r="J362" s="239"/>
      <c r="K362" s="240">
        <f>ROUND(E362*J362,2)</f>
        <v>0</v>
      </c>
      <c r="L362" s="240">
        <v>21</v>
      </c>
      <c r="M362" s="240">
        <f>G362*(1+L362/100)</f>
        <v>0</v>
      </c>
      <c r="N362" s="238">
        <v>0</v>
      </c>
      <c r="O362" s="238">
        <f>ROUND(E362*N362,2)</f>
        <v>0</v>
      </c>
      <c r="P362" s="238">
        <v>0</v>
      </c>
      <c r="Q362" s="238">
        <f>ROUND(E362*P362,2)</f>
        <v>0</v>
      </c>
      <c r="R362" s="240" t="s">
        <v>753</v>
      </c>
      <c r="S362" s="240" t="s">
        <v>204</v>
      </c>
      <c r="T362" s="241" t="s">
        <v>204</v>
      </c>
      <c r="U362" s="223">
        <v>0.49</v>
      </c>
      <c r="V362" s="223">
        <f>ROUND(E362*U362,2)</f>
        <v>0.83</v>
      </c>
      <c r="W362" s="223"/>
      <c r="X362" s="223" t="s">
        <v>1433</v>
      </c>
      <c r="Y362" s="223" t="s">
        <v>206</v>
      </c>
      <c r="Z362" s="212"/>
      <c r="AA362" s="212"/>
      <c r="AB362" s="212"/>
      <c r="AC362" s="212"/>
      <c r="AD362" s="212"/>
      <c r="AE362" s="212"/>
      <c r="AF362" s="212"/>
      <c r="AG362" s="212" t="s">
        <v>1434</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5"/>
      <c r="D363" s="247"/>
      <c r="E363" s="247"/>
      <c r="F363" s="247"/>
      <c r="G363" s="247"/>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215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35">
        <v>113</v>
      </c>
      <c r="B364" s="236" t="s">
        <v>1438</v>
      </c>
      <c r="C364" s="249" t="s">
        <v>1439</v>
      </c>
      <c r="D364" s="237" t="s">
        <v>283</v>
      </c>
      <c r="E364" s="238">
        <v>15.15517</v>
      </c>
      <c r="F364" s="239"/>
      <c r="G364" s="240">
        <f>ROUND(E364*F364,2)</f>
        <v>0</v>
      </c>
      <c r="H364" s="239"/>
      <c r="I364" s="240">
        <f>ROUND(E364*H364,2)</f>
        <v>0</v>
      </c>
      <c r="J364" s="239"/>
      <c r="K364" s="240">
        <f>ROUND(E364*J364,2)</f>
        <v>0</v>
      </c>
      <c r="L364" s="240">
        <v>21</v>
      </c>
      <c r="M364" s="240">
        <f>G364*(1+L364/100)</f>
        <v>0</v>
      </c>
      <c r="N364" s="238">
        <v>0</v>
      </c>
      <c r="O364" s="238">
        <f>ROUND(E364*N364,2)</f>
        <v>0</v>
      </c>
      <c r="P364" s="238">
        <v>0</v>
      </c>
      <c r="Q364" s="238">
        <f>ROUND(E364*P364,2)</f>
        <v>0</v>
      </c>
      <c r="R364" s="240" t="s">
        <v>753</v>
      </c>
      <c r="S364" s="240" t="s">
        <v>204</v>
      </c>
      <c r="T364" s="241" t="s">
        <v>204</v>
      </c>
      <c r="U364" s="223">
        <v>0</v>
      </c>
      <c r="V364" s="223">
        <f>ROUND(E364*U364,2)</f>
        <v>0</v>
      </c>
      <c r="W364" s="223"/>
      <c r="X364" s="223" t="s">
        <v>1433</v>
      </c>
      <c r="Y364" s="223" t="s">
        <v>206</v>
      </c>
      <c r="Z364" s="212"/>
      <c r="AA364" s="212"/>
      <c r="AB364" s="212"/>
      <c r="AC364" s="212"/>
      <c r="AD364" s="212"/>
      <c r="AE364" s="212"/>
      <c r="AF364" s="212"/>
      <c r="AG364" s="212" t="s">
        <v>1434</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5"/>
      <c r="D365" s="247"/>
      <c r="E365" s="247"/>
      <c r="F365" s="247"/>
      <c r="G365" s="247"/>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215</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5">
        <v>114</v>
      </c>
      <c r="B366" s="236" t="s">
        <v>1440</v>
      </c>
      <c r="C366" s="249" t="s">
        <v>1441</v>
      </c>
      <c r="D366" s="237" t="s">
        <v>283</v>
      </c>
      <c r="E366" s="238">
        <v>1.68391</v>
      </c>
      <c r="F366" s="239"/>
      <c r="G366" s="240">
        <f>ROUND(E366*F366,2)</f>
        <v>0</v>
      </c>
      <c r="H366" s="239"/>
      <c r="I366" s="240">
        <f>ROUND(E366*H366,2)</f>
        <v>0</v>
      </c>
      <c r="J366" s="239"/>
      <c r="K366" s="240">
        <f>ROUND(E366*J366,2)</f>
        <v>0</v>
      </c>
      <c r="L366" s="240">
        <v>21</v>
      </c>
      <c r="M366" s="240">
        <f>G366*(1+L366/100)</f>
        <v>0</v>
      </c>
      <c r="N366" s="238">
        <v>0</v>
      </c>
      <c r="O366" s="238">
        <f>ROUND(E366*N366,2)</f>
        <v>0</v>
      </c>
      <c r="P366" s="238">
        <v>0</v>
      </c>
      <c r="Q366" s="238">
        <f>ROUND(E366*P366,2)</f>
        <v>0</v>
      </c>
      <c r="R366" s="240" t="s">
        <v>753</v>
      </c>
      <c r="S366" s="240" t="s">
        <v>204</v>
      </c>
      <c r="T366" s="241" t="s">
        <v>204</v>
      </c>
      <c r="U366" s="223">
        <v>0.94199999999999995</v>
      </c>
      <c r="V366" s="223">
        <f>ROUND(E366*U366,2)</f>
        <v>1.59</v>
      </c>
      <c r="W366" s="223"/>
      <c r="X366" s="223" t="s">
        <v>1433</v>
      </c>
      <c r="Y366" s="223" t="s">
        <v>206</v>
      </c>
      <c r="Z366" s="212"/>
      <c r="AA366" s="212"/>
      <c r="AB366" s="212"/>
      <c r="AC366" s="212"/>
      <c r="AD366" s="212"/>
      <c r="AE366" s="212"/>
      <c r="AF366" s="212"/>
      <c r="AG366" s="212" t="s">
        <v>1434</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55"/>
      <c r="D367" s="247"/>
      <c r="E367" s="247"/>
      <c r="F367" s="247"/>
      <c r="G367" s="247"/>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215</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ht="22.5" outlineLevel="1" x14ac:dyDescent="0.2">
      <c r="A368" s="235">
        <v>115</v>
      </c>
      <c r="B368" s="236" t="s">
        <v>1442</v>
      </c>
      <c r="C368" s="249" t="s">
        <v>1443</v>
      </c>
      <c r="D368" s="237" t="s">
        <v>283</v>
      </c>
      <c r="E368" s="238">
        <v>3.36782</v>
      </c>
      <c r="F368" s="239"/>
      <c r="G368" s="240">
        <f>ROUND(E368*F368,2)</f>
        <v>0</v>
      </c>
      <c r="H368" s="239"/>
      <c r="I368" s="240">
        <f>ROUND(E368*H368,2)</f>
        <v>0</v>
      </c>
      <c r="J368" s="239"/>
      <c r="K368" s="240">
        <f>ROUND(E368*J368,2)</f>
        <v>0</v>
      </c>
      <c r="L368" s="240">
        <v>21</v>
      </c>
      <c r="M368" s="240">
        <f>G368*(1+L368/100)</f>
        <v>0</v>
      </c>
      <c r="N368" s="238">
        <v>0</v>
      </c>
      <c r="O368" s="238">
        <f>ROUND(E368*N368,2)</f>
        <v>0</v>
      </c>
      <c r="P368" s="238">
        <v>0</v>
      </c>
      <c r="Q368" s="238">
        <f>ROUND(E368*P368,2)</f>
        <v>0</v>
      </c>
      <c r="R368" s="240" t="s">
        <v>753</v>
      </c>
      <c r="S368" s="240" t="s">
        <v>204</v>
      </c>
      <c r="T368" s="241" t="s">
        <v>204</v>
      </c>
      <c r="U368" s="223">
        <v>0.105</v>
      </c>
      <c r="V368" s="223">
        <f>ROUND(E368*U368,2)</f>
        <v>0.35</v>
      </c>
      <c r="W368" s="223"/>
      <c r="X368" s="223" t="s">
        <v>1433</v>
      </c>
      <c r="Y368" s="223" t="s">
        <v>206</v>
      </c>
      <c r="Z368" s="212"/>
      <c r="AA368" s="212"/>
      <c r="AB368" s="212"/>
      <c r="AC368" s="212"/>
      <c r="AD368" s="212"/>
      <c r="AE368" s="212"/>
      <c r="AF368" s="212"/>
      <c r="AG368" s="212" t="s">
        <v>1434</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55"/>
      <c r="D369" s="247"/>
      <c r="E369" s="247"/>
      <c r="F369" s="247"/>
      <c r="G369" s="247"/>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215</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22.5" outlineLevel="1" x14ac:dyDescent="0.2">
      <c r="A370" s="235">
        <v>116</v>
      </c>
      <c r="B370" s="236" t="s">
        <v>1714</v>
      </c>
      <c r="C370" s="249" t="s">
        <v>1715</v>
      </c>
      <c r="D370" s="237" t="s">
        <v>283</v>
      </c>
      <c r="E370" s="238">
        <v>1.68391</v>
      </c>
      <c r="F370" s="239"/>
      <c r="G370" s="240">
        <f>ROUND(E370*F370,2)</f>
        <v>0</v>
      </c>
      <c r="H370" s="239"/>
      <c r="I370" s="240">
        <f>ROUND(E370*H370,2)</f>
        <v>0</v>
      </c>
      <c r="J370" s="239"/>
      <c r="K370" s="240">
        <f>ROUND(E370*J370,2)</f>
        <v>0</v>
      </c>
      <c r="L370" s="240">
        <v>21</v>
      </c>
      <c r="M370" s="240">
        <f>G370*(1+L370/100)</f>
        <v>0</v>
      </c>
      <c r="N370" s="238">
        <v>0</v>
      </c>
      <c r="O370" s="238">
        <f>ROUND(E370*N370,2)</f>
        <v>0</v>
      </c>
      <c r="P370" s="238">
        <v>0</v>
      </c>
      <c r="Q370" s="238">
        <f>ROUND(E370*P370,2)</f>
        <v>0</v>
      </c>
      <c r="R370" s="240" t="s">
        <v>753</v>
      </c>
      <c r="S370" s="240" t="s">
        <v>204</v>
      </c>
      <c r="T370" s="241" t="s">
        <v>204</v>
      </c>
      <c r="U370" s="223">
        <v>0</v>
      </c>
      <c r="V370" s="223">
        <f>ROUND(E370*U370,2)</f>
        <v>0</v>
      </c>
      <c r="W370" s="223"/>
      <c r="X370" s="223" t="s">
        <v>1433</v>
      </c>
      <c r="Y370" s="223" t="s">
        <v>206</v>
      </c>
      <c r="Z370" s="212"/>
      <c r="AA370" s="212"/>
      <c r="AB370" s="212"/>
      <c r="AC370" s="212"/>
      <c r="AD370" s="212"/>
      <c r="AE370" s="212"/>
      <c r="AF370" s="212"/>
      <c r="AG370" s="212" t="s">
        <v>1434</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55"/>
      <c r="D371" s="247"/>
      <c r="E371" s="247"/>
      <c r="F371" s="247"/>
      <c r="G371" s="247"/>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215</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x14ac:dyDescent="0.2">
      <c r="A372" s="228" t="s">
        <v>198</v>
      </c>
      <c r="B372" s="229" t="s">
        <v>169</v>
      </c>
      <c r="C372" s="248" t="s">
        <v>27</v>
      </c>
      <c r="D372" s="230"/>
      <c r="E372" s="231"/>
      <c r="F372" s="232"/>
      <c r="G372" s="232">
        <f>SUMIF(AG373:AG376,"&lt;&gt;NOR",G373:G376)</f>
        <v>0</v>
      </c>
      <c r="H372" s="232"/>
      <c r="I372" s="232">
        <f>SUM(I373:I376)</f>
        <v>0</v>
      </c>
      <c r="J372" s="232"/>
      <c r="K372" s="232">
        <f>SUM(K373:K376)</f>
        <v>0</v>
      </c>
      <c r="L372" s="232"/>
      <c r="M372" s="232">
        <f>SUM(M373:M376)</f>
        <v>0</v>
      </c>
      <c r="N372" s="231"/>
      <c r="O372" s="231">
        <f>SUM(O373:O376)</f>
        <v>0</v>
      </c>
      <c r="P372" s="231"/>
      <c r="Q372" s="231">
        <f>SUM(Q373:Q376)</f>
        <v>0</v>
      </c>
      <c r="R372" s="232"/>
      <c r="S372" s="232"/>
      <c r="T372" s="233"/>
      <c r="U372" s="227"/>
      <c r="V372" s="227">
        <f>SUM(V373:V376)</f>
        <v>0</v>
      </c>
      <c r="W372" s="227"/>
      <c r="X372" s="227"/>
      <c r="Y372" s="227"/>
      <c r="AG372" t="s">
        <v>199</v>
      </c>
    </row>
    <row r="373" spans="1:60" outlineLevel="1" x14ac:dyDescent="0.2">
      <c r="A373" s="235">
        <v>117</v>
      </c>
      <c r="B373" s="236" t="s">
        <v>1446</v>
      </c>
      <c r="C373" s="249" t="s">
        <v>1447</v>
      </c>
      <c r="D373" s="237" t="s">
        <v>1448</v>
      </c>
      <c r="E373" s="238">
        <v>1</v>
      </c>
      <c r="F373" s="239"/>
      <c r="G373" s="240">
        <f>ROUND(E373*F373,2)</f>
        <v>0</v>
      </c>
      <c r="H373" s="239"/>
      <c r="I373" s="240">
        <f>ROUND(E373*H373,2)</f>
        <v>0</v>
      </c>
      <c r="J373" s="239"/>
      <c r="K373" s="240">
        <f>ROUND(E373*J373,2)</f>
        <v>0</v>
      </c>
      <c r="L373" s="240">
        <v>21</v>
      </c>
      <c r="M373" s="240">
        <f>G373*(1+L373/100)</f>
        <v>0</v>
      </c>
      <c r="N373" s="238">
        <v>0</v>
      </c>
      <c r="O373" s="238">
        <f>ROUND(E373*N373,2)</f>
        <v>0</v>
      </c>
      <c r="P373" s="238">
        <v>0</v>
      </c>
      <c r="Q373" s="238">
        <f>ROUND(E373*P373,2)</f>
        <v>0</v>
      </c>
      <c r="R373" s="240"/>
      <c r="S373" s="240" t="s">
        <v>204</v>
      </c>
      <c r="T373" s="241" t="s">
        <v>379</v>
      </c>
      <c r="U373" s="223">
        <v>0</v>
      </c>
      <c r="V373" s="223">
        <f>ROUND(E373*U373,2)</f>
        <v>0</v>
      </c>
      <c r="W373" s="223"/>
      <c r="X373" s="223" t="s">
        <v>1449</v>
      </c>
      <c r="Y373" s="223" t="s">
        <v>206</v>
      </c>
      <c r="Z373" s="212"/>
      <c r="AA373" s="212"/>
      <c r="AB373" s="212"/>
      <c r="AC373" s="212"/>
      <c r="AD373" s="212"/>
      <c r="AE373" s="212"/>
      <c r="AF373" s="212"/>
      <c r="AG373" s="212" t="s">
        <v>1450</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55"/>
      <c r="D374" s="247"/>
      <c r="E374" s="247"/>
      <c r="F374" s="247"/>
      <c r="G374" s="247"/>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215</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35">
        <v>118</v>
      </c>
      <c r="B375" s="236" t="s">
        <v>1716</v>
      </c>
      <c r="C375" s="249" t="s">
        <v>1717</v>
      </c>
      <c r="D375" s="237" t="s">
        <v>1448</v>
      </c>
      <c r="E375" s="238">
        <v>1</v>
      </c>
      <c r="F375" s="239"/>
      <c r="G375" s="240">
        <f>ROUND(E375*F375,2)</f>
        <v>0</v>
      </c>
      <c r="H375" s="239"/>
      <c r="I375" s="240">
        <f>ROUND(E375*H375,2)</f>
        <v>0</v>
      </c>
      <c r="J375" s="239"/>
      <c r="K375" s="240">
        <f>ROUND(E375*J375,2)</f>
        <v>0</v>
      </c>
      <c r="L375" s="240">
        <v>21</v>
      </c>
      <c r="M375" s="240">
        <f>G375*(1+L375/100)</f>
        <v>0</v>
      </c>
      <c r="N375" s="238">
        <v>0</v>
      </c>
      <c r="O375" s="238">
        <f>ROUND(E375*N375,2)</f>
        <v>0</v>
      </c>
      <c r="P375" s="238">
        <v>0</v>
      </c>
      <c r="Q375" s="238">
        <f>ROUND(E375*P375,2)</f>
        <v>0</v>
      </c>
      <c r="R375" s="240"/>
      <c r="S375" s="240" t="s">
        <v>204</v>
      </c>
      <c r="T375" s="241" t="s">
        <v>379</v>
      </c>
      <c r="U375" s="223">
        <v>0</v>
      </c>
      <c r="V375" s="223">
        <f>ROUND(E375*U375,2)</f>
        <v>0</v>
      </c>
      <c r="W375" s="223"/>
      <c r="X375" s="223" t="s">
        <v>1449</v>
      </c>
      <c r="Y375" s="223" t="s">
        <v>206</v>
      </c>
      <c r="Z375" s="212"/>
      <c r="AA375" s="212"/>
      <c r="AB375" s="212"/>
      <c r="AC375" s="212"/>
      <c r="AD375" s="212"/>
      <c r="AE375" s="212"/>
      <c r="AF375" s="212"/>
      <c r="AG375" s="212" t="s">
        <v>1450</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5"/>
      <c r="D376" s="247"/>
      <c r="E376" s="247"/>
      <c r="F376" s="247"/>
      <c r="G376" s="247"/>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215</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x14ac:dyDescent="0.2">
      <c r="A377" s="228" t="s">
        <v>198</v>
      </c>
      <c r="B377" s="229" t="s">
        <v>170</v>
      </c>
      <c r="C377" s="248" t="s">
        <v>28</v>
      </c>
      <c r="D377" s="230"/>
      <c r="E377" s="231"/>
      <c r="F377" s="232"/>
      <c r="G377" s="232">
        <f>SUMIF(AG378:AG380,"&lt;&gt;NOR",G378:G380)</f>
        <v>0</v>
      </c>
      <c r="H377" s="232"/>
      <c r="I377" s="232">
        <f>SUM(I378:I380)</f>
        <v>0</v>
      </c>
      <c r="J377" s="232"/>
      <c r="K377" s="232">
        <f>SUM(K378:K380)</f>
        <v>0</v>
      </c>
      <c r="L377" s="232"/>
      <c r="M377" s="232">
        <f>SUM(M378:M380)</f>
        <v>0</v>
      </c>
      <c r="N377" s="231"/>
      <c r="O377" s="231">
        <f>SUM(O378:O380)</f>
        <v>0</v>
      </c>
      <c r="P377" s="231"/>
      <c r="Q377" s="231">
        <f>SUM(Q378:Q380)</f>
        <v>0</v>
      </c>
      <c r="R377" s="232"/>
      <c r="S377" s="232"/>
      <c r="T377" s="233"/>
      <c r="U377" s="227"/>
      <c r="V377" s="227">
        <f>SUM(V378:V380)</f>
        <v>0</v>
      </c>
      <c r="W377" s="227"/>
      <c r="X377" s="227"/>
      <c r="Y377" s="227"/>
      <c r="AG377" t="s">
        <v>199</v>
      </c>
    </row>
    <row r="378" spans="1:60" outlineLevel="1" x14ac:dyDescent="0.2">
      <c r="A378" s="235">
        <v>119</v>
      </c>
      <c r="B378" s="236" t="s">
        <v>1718</v>
      </c>
      <c r="C378" s="249" t="s">
        <v>1719</v>
      </c>
      <c r="D378" s="237" t="s">
        <v>1448</v>
      </c>
      <c r="E378" s="238">
        <v>1</v>
      </c>
      <c r="F378" s="239"/>
      <c r="G378" s="240">
        <f>ROUND(E378*F378,2)</f>
        <v>0</v>
      </c>
      <c r="H378" s="239"/>
      <c r="I378" s="240">
        <f>ROUND(E378*H378,2)</f>
        <v>0</v>
      </c>
      <c r="J378" s="239"/>
      <c r="K378" s="240">
        <f>ROUND(E378*J378,2)</f>
        <v>0</v>
      </c>
      <c r="L378" s="240">
        <v>21</v>
      </c>
      <c r="M378" s="240">
        <f>G378*(1+L378/100)</f>
        <v>0</v>
      </c>
      <c r="N378" s="238">
        <v>0</v>
      </c>
      <c r="O378" s="238">
        <f>ROUND(E378*N378,2)</f>
        <v>0</v>
      </c>
      <c r="P378" s="238">
        <v>0</v>
      </c>
      <c r="Q378" s="238">
        <f>ROUND(E378*P378,2)</f>
        <v>0</v>
      </c>
      <c r="R378" s="240"/>
      <c r="S378" s="240" t="s">
        <v>204</v>
      </c>
      <c r="T378" s="241" t="s">
        <v>379</v>
      </c>
      <c r="U378" s="223">
        <v>0</v>
      </c>
      <c r="V378" s="223">
        <f>ROUND(E378*U378,2)</f>
        <v>0</v>
      </c>
      <c r="W378" s="223"/>
      <c r="X378" s="223" t="s">
        <v>1449</v>
      </c>
      <c r="Y378" s="223" t="s">
        <v>206</v>
      </c>
      <c r="Z378" s="212"/>
      <c r="AA378" s="212"/>
      <c r="AB378" s="212"/>
      <c r="AC378" s="212"/>
      <c r="AD378" s="212"/>
      <c r="AE378" s="212"/>
      <c r="AF378" s="212"/>
      <c r="AG378" s="212" t="s">
        <v>1720</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51" t="s">
        <v>1478</v>
      </c>
      <c r="D379" s="225"/>
      <c r="E379" s="226">
        <v>1</v>
      </c>
      <c r="F379" s="223"/>
      <c r="G379" s="223"/>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211</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52"/>
      <c r="D380" s="244"/>
      <c r="E380" s="244"/>
      <c r="F380" s="244"/>
      <c r="G380" s="244"/>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215</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x14ac:dyDescent="0.2">
      <c r="A381" s="3"/>
      <c r="B381" s="4"/>
      <c r="C381" s="256"/>
      <c r="D381" s="6"/>
      <c r="E381" s="3"/>
      <c r="F381" s="3"/>
      <c r="G381" s="3"/>
      <c r="H381" s="3"/>
      <c r="I381" s="3"/>
      <c r="J381" s="3"/>
      <c r="K381" s="3"/>
      <c r="L381" s="3"/>
      <c r="M381" s="3"/>
      <c r="N381" s="3"/>
      <c r="O381" s="3"/>
      <c r="P381" s="3"/>
      <c r="Q381" s="3"/>
      <c r="R381" s="3"/>
      <c r="S381" s="3"/>
      <c r="T381" s="3"/>
      <c r="U381" s="3"/>
      <c r="V381" s="3"/>
      <c r="W381" s="3"/>
      <c r="X381" s="3"/>
      <c r="Y381" s="3"/>
      <c r="AE381">
        <v>15</v>
      </c>
      <c r="AF381">
        <v>21</v>
      </c>
      <c r="AG381" t="s">
        <v>184</v>
      </c>
    </row>
    <row r="382" spans="1:60" x14ac:dyDescent="0.2">
      <c r="A382" s="215"/>
      <c r="B382" s="216" t="s">
        <v>29</v>
      </c>
      <c r="C382" s="257"/>
      <c r="D382" s="217"/>
      <c r="E382" s="218"/>
      <c r="F382" s="218"/>
      <c r="G382" s="234">
        <f>G8+G11+G31+G34+G39+G45+G52+G62+G66+G71+G178+G184+G245+G283+G341+G352+G357+G372+G377</f>
        <v>0</v>
      </c>
      <c r="H382" s="3"/>
      <c r="I382" s="3"/>
      <c r="J382" s="3"/>
      <c r="K382" s="3"/>
      <c r="L382" s="3"/>
      <c r="M382" s="3"/>
      <c r="N382" s="3"/>
      <c r="O382" s="3"/>
      <c r="P382" s="3"/>
      <c r="Q382" s="3"/>
      <c r="R382" s="3"/>
      <c r="S382" s="3"/>
      <c r="T382" s="3"/>
      <c r="U382" s="3"/>
      <c r="V382" s="3"/>
      <c r="W382" s="3"/>
      <c r="X382" s="3"/>
      <c r="Y382" s="3"/>
      <c r="AE382">
        <f>SUMIF(L7:L380,AE381,G7:G380)</f>
        <v>0</v>
      </c>
      <c r="AF382">
        <f>SUMIF(L7:L380,AF381,G7:G380)</f>
        <v>0</v>
      </c>
      <c r="AG382" t="s">
        <v>1451</v>
      </c>
    </row>
    <row r="383" spans="1:60" x14ac:dyDescent="0.2">
      <c r="C383" s="258"/>
      <c r="D383" s="10"/>
      <c r="AG383" t="s">
        <v>1452</v>
      </c>
    </row>
    <row r="384" spans="1:60"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zHAkmDc1j7LrzqlCMmXVpj9mE5HECAuV0LZ8aIic/7mdIyXApJ4ob89vk2eKF5psABJUfNXnNe2M9Anslg7gg==" saltValue="ALx4/4rh6NWUPiVXj0GoWg==" spinCount="100000" sheet="1" formatRows="0"/>
  <mergeCells count="140">
    <mergeCell ref="C376:G376"/>
    <mergeCell ref="C380:G380"/>
    <mergeCell ref="C363:G363"/>
    <mergeCell ref="C365:G365"/>
    <mergeCell ref="C367:G367"/>
    <mergeCell ref="C369:G369"/>
    <mergeCell ref="C371:G371"/>
    <mergeCell ref="C374:G374"/>
    <mergeCell ref="C345:G345"/>
    <mergeCell ref="C348:G348"/>
    <mergeCell ref="C351:G351"/>
    <mergeCell ref="C356:G356"/>
    <mergeCell ref="C359:G359"/>
    <mergeCell ref="C361:G361"/>
    <mergeCell ref="C331:G331"/>
    <mergeCell ref="C333:G333"/>
    <mergeCell ref="C336:G336"/>
    <mergeCell ref="C338:G338"/>
    <mergeCell ref="C340:G340"/>
    <mergeCell ref="C343:G343"/>
    <mergeCell ref="C318:G318"/>
    <mergeCell ref="C321:G321"/>
    <mergeCell ref="C323:G323"/>
    <mergeCell ref="C325:G325"/>
    <mergeCell ref="C327:G327"/>
    <mergeCell ref="C329:G329"/>
    <mergeCell ref="C301:G301"/>
    <mergeCell ref="C304:G304"/>
    <mergeCell ref="C307:G307"/>
    <mergeCell ref="C310:G310"/>
    <mergeCell ref="C312:G312"/>
    <mergeCell ref="C314:G314"/>
    <mergeCell ref="C282:G282"/>
    <mergeCell ref="C286:G286"/>
    <mergeCell ref="C289:G289"/>
    <mergeCell ref="C292:G292"/>
    <mergeCell ref="C295:G295"/>
    <mergeCell ref="C298:G298"/>
    <mergeCell ref="C266:G266"/>
    <mergeCell ref="C269:G269"/>
    <mergeCell ref="C272:G272"/>
    <mergeCell ref="C275:G275"/>
    <mergeCell ref="C278:G278"/>
    <mergeCell ref="C280:G280"/>
    <mergeCell ref="C248:G248"/>
    <mergeCell ref="C251:G251"/>
    <mergeCell ref="C254:G254"/>
    <mergeCell ref="C257:G257"/>
    <mergeCell ref="C260:G260"/>
    <mergeCell ref="C263:G263"/>
    <mergeCell ref="C230:G230"/>
    <mergeCell ref="C233:G233"/>
    <mergeCell ref="C236:G236"/>
    <mergeCell ref="C239:G239"/>
    <mergeCell ref="C242:G242"/>
    <mergeCell ref="C244:G244"/>
    <mergeCell ref="C215:G215"/>
    <mergeCell ref="C217:G217"/>
    <mergeCell ref="C219:G219"/>
    <mergeCell ref="C221:G221"/>
    <mergeCell ref="C224:G224"/>
    <mergeCell ref="C227:G227"/>
    <mergeCell ref="C198:G198"/>
    <mergeCell ref="C200:G200"/>
    <mergeCell ref="C202:G202"/>
    <mergeCell ref="C204:G204"/>
    <mergeCell ref="C206:G206"/>
    <mergeCell ref="C209:G209"/>
    <mergeCell ref="C183:G183"/>
    <mergeCell ref="C187:G187"/>
    <mergeCell ref="C190:G190"/>
    <mergeCell ref="C192:G192"/>
    <mergeCell ref="C194:G194"/>
    <mergeCell ref="C196:G196"/>
    <mergeCell ref="C168:G168"/>
    <mergeCell ref="C171:G171"/>
    <mergeCell ref="C174:G174"/>
    <mergeCell ref="C176:G176"/>
    <mergeCell ref="C177:G177"/>
    <mergeCell ref="C181:G181"/>
    <mergeCell ref="C150:G150"/>
    <mergeCell ref="C153:G153"/>
    <mergeCell ref="C156:G156"/>
    <mergeCell ref="C159:G159"/>
    <mergeCell ref="C162:G162"/>
    <mergeCell ref="C165:G165"/>
    <mergeCell ref="C132:G132"/>
    <mergeCell ref="C134:G134"/>
    <mergeCell ref="C137:G137"/>
    <mergeCell ref="C140:G140"/>
    <mergeCell ref="C144:G144"/>
    <mergeCell ref="C147:G147"/>
    <mergeCell ref="C115:G115"/>
    <mergeCell ref="C118:G118"/>
    <mergeCell ref="C122:G122"/>
    <mergeCell ref="C125:G125"/>
    <mergeCell ref="C127:G127"/>
    <mergeCell ref="C129:G129"/>
    <mergeCell ref="C98:G98"/>
    <mergeCell ref="C101:G101"/>
    <mergeCell ref="C103:G103"/>
    <mergeCell ref="C105:G105"/>
    <mergeCell ref="C109:G109"/>
    <mergeCell ref="C112:G112"/>
    <mergeCell ref="C80:G80"/>
    <mergeCell ref="C84:G84"/>
    <mergeCell ref="C87:G87"/>
    <mergeCell ref="C91:G91"/>
    <mergeCell ref="C94:G94"/>
    <mergeCell ref="C96:G96"/>
    <mergeCell ref="C64:G64"/>
    <mergeCell ref="C65:G65"/>
    <mergeCell ref="C68:G68"/>
    <mergeCell ref="C70:G70"/>
    <mergeCell ref="C74:G74"/>
    <mergeCell ref="C77:G77"/>
    <mergeCell ref="C44:G44"/>
    <mergeCell ref="C48:G48"/>
    <mergeCell ref="C51:G51"/>
    <mergeCell ref="C54:G54"/>
    <mergeCell ref="C56:G56"/>
    <mergeCell ref="C61:G61"/>
    <mergeCell ref="C27:G27"/>
    <mergeCell ref="C30:G30"/>
    <mergeCell ref="C33:G33"/>
    <mergeCell ref="C36:G36"/>
    <mergeCell ref="C38:G38"/>
    <mergeCell ref="C41:G41"/>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D159-B00B-406D-B899-5BC64F2B6D7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171</v>
      </c>
      <c r="B1" s="197"/>
      <c r="C1" s="197"/>
      <c r="D1" s="197"/>
      <c r="E1" s="197"/>
      <c r="F1" s="197"/>
      <c r="G1" s="197"/>
      <c r="AG1" t="s">
        <v>172</v>
      </c>
    </row>
    <row r="2" spans="1:60" ht="24.95" customHeight="1" x14ac:dyDescent="0.2">
      <c r="A2" s="198" t="s">
        <v>7</v>
      </c>
      <c r="B2" s="49" t="s">
        <v>43</v>
      </c>
      <c r="C2" s="201" t="s">
        <v>44</v>
      </c>
      <c r="D2" s="199"/>
      <c r="E2" s="199"/>
      <c r="F2" s="199"/>
      <c r="G2" s="200"/>
      <c r="AG2" t="s">
        <v>173</v>
      </c>
    </row>
    <row r="3" spans="1:60" ht="24.95" customHeight="1" x14ac:dyDescent="0.2">
      <c r="A3" s="198" t="s">
        <v>8</v>
      </c>
      <c r="B3" s="49" t="s">
        <v>59</v>
      </c>
      <c r="C3" s="201" t="s">
        <v>60</v>
      </c>
      <c r="D3" s="199"/>
      <c r="E3" s="199"/>
      <c r="F3" s="199"/>
      <c r="G3" s="200"/>
      <c r="AC3" s="176" t="s">
        <v>173</v>
      </c>
      <c r="AG3" t="s">
        <v>174</v>
      </c>
    </row>
    <row r="4" spans="1:60" ht="24.95" customHeight="1" x14ac:dyDescent="0.2">
      <c r="A4" s="202" t="s">
        <v>9</v>
      </c>
      <c r="B4" s="203" t="s">
        <v>61</v>
      </c>
      <c r="C4" s="204" t="s">
        <v>60</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29</v>
      </c>
      <c r="H6" s="211" t="s">
        <v>30</v>
      </c>
      <c r="I6" s="211" t="s">
        <v>182</v>
      </c>
      <c r="J6" s="211" t="s">
        <v>31</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198</v>
      </c>
      <c r="B8" s="229" t="s">
        <v>169</v>
      </c>
      <c r="C8" s="248" t="s">
        <v>27</v>
      </c>
      <c r="D8" s="230"/>
      <c r="E8" s="231"/>
      <c r="F8" s="232"/>
      <c r="G8" s="232">
        <f>SUMIF(AG9:AG12,"&lt;&gt;NOR",G9:G12)</f>
        <v>0</v>
      </c>
      <c r="H8" s="232"/>
      <c r="I8" s="232">
        <f>SUM(I9:I12)</f>
        <v>0</v>
      </c>
      <c r="J8" s="232"/>
      <c r="K8" s="232">
        <f>SUM(K9:K12)</f>
        <v>0</v>
      </c>
      <c r="L8" s="232"/>
      <c r="M8" s="232">
        <f>SUM(M9:M12)</f>
        <v>0</v>
      </c>
      <c r="N8" s="231"/>
      <c r="O8" s="231">
        <f>SUM(O9:O12)</f>
        <v>0</v>
      </c>
      <c r="P8" s="231"/>
      <c r="Q8" s="231">
        <f>SUM(Q9:Q12)</f>
        <v>0</v>
      </c>
      <c r="R8" s="232"/>
      <c r="S8" s="232"/>
      <c r="T8" s="233"/>
      <c r="U8" s="227"/>
      <c r="V8" s="227">
        <f>SUM(V9:V12)</f>
        <v>0</v>
      </c>
      <c r="W8" s="227"/>
      <c r="X8" s="227"/>
      <c r="Y8" s="227"/>
      <c r="AG8" t="s">
        <v>199</v>
      </c>
    </row>
    <row r="9" spans="1:60" outlineLevel="1" x14ac:dyDescent="0.2">
      <c r="A9" s="235">
        <v>1</v>
      </c>
      <c r="B9" s="236" t="s">
        <v>1721</v>
      </c>
      <c r="C9" s="249" t="s">
        <v>1722</v>
      </c>
      <c r="D9" s="237" t="s">
        <v>1723</v>
      </c>
      <c r="E9" s="238">
        <v>1</v>
      </c>
      <c r="F9" s="239"/>
      <c r="G9" s="240">
        <f>ROUND(E9*F9,2)</f>
        <v>0</v>
      </c>
      <c r="H9" s="239"/>
      <c r="I9" s="240">
        <f>ROUND(E9*H9,2)</f>
        <v>0</v>
      </c>
      <c r="J9" s="239"/>
      <c r="K9" s="240">
        <f>ROUND(E9*J9,2)</f>
        <v>0</v>
      </c>
      <c r="L9" s="240">
        <v>21</v>
      </c>
      <c r="M9" s="240">
        <f>G9*(1+L9/100)</f>
        <v>0</v>
      </c>
      <c r="N9" s="238">
        <v>0</v>
      </c>
      <c r="O9" s="238">
        <f>ROUND(E9*N9,2)</f>
        <v>0</v>
      </c>
      <c r="P9" s="238">
        <v>0</v>
      </c>
      <c r="Q9" s="238">
        <f>ROUND(E9*P9,2)</f>
        <v>0</v>
      </c>
      <c r="R9" s="240"/>
      <c r="S9" s="240" t="s">
        <v>496</v>
      </c>
      <c r="T9" s="241" t="s">
        <v>379</v>
      </c>
      <c r="U9" s="223">
        <v>0</v>
      </c>
      <c r="V9" s="223">
        <f>ROUND(E9*U9,2)</f>
        <v>0</v>
      </c>
      <c r="W9" s="223"/>
      <c r="X9" s="223" t="s">
        <v>205</v>
      </c>
      <c r="Y9" s="223" t="s">
        <v>206</v>
      </c>
      <c r="Z9" s="212"/>
      <c r="AA9" s="212"/>
      <c r="AB9" s="212"/>
      <c r="AC9" s="212"/>
      <c r="AD9" s="212"/>
      <c r="AE9" s="212"/>
      <c r="AF9" s="212"/>
      <c r="AG9" s="212" t="s">
        <v>1724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c r="D10" s="247"/>
      <c r="E10" s="247"/>
      <c r="F10" s="247"/>
      <c r="G10" s="247"/>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5">
        <v>2</v>
      </c>
      <c r="B11" s="236" t="s">
        <v>1725</v>
      </c>
      <c r="C11" s="249" t="s">
        <v>1726</v>
      </c>
      <c r="D11" s="237" t="s">
        <v>1723</v>
      </c>
      <c r="E11" s="238">
        <v>1</v>
      </c>
      <c r="F11" s="239"/>
      <c r="G11" s="240">
        <f>ROUND(E11*F11,2)</f>
        <v>0</v>
      </c>
      <c r="H11" s="239"/>
      <c r="I11" s="240">
        <f>ROUND(E11*H11,2)</f>
        <v>0</v>
      </c>
      <c r="J11" s="239"/>
      <c r="K11" s="240">
        <f>ROUND(E11*J11,2)</f>
        <v>0</v>
      </c>
      <c r="L11" s="240">
        <v>21</v>
      </c>
      <c r="M11" s="240">
        <f>G11*(1+L11/100)</f>
        <v>0</v>
      </c>
      <c r="N11" s="238">
        <v>0</v>
      </c>
      <c r="O11" s="238">
        <f>ROUND(E11*N11,2)</f>
        <v>0</v>
      </c>
      <c r="P11" s="238">
        <v>0</v>
      </c>
      <c r="Q11" s="238">
        <f>ROUND(E11*P11,2)</f>
        <v>0</v>
      </c>
      <c r="R11" s="240"/>
      <c r="S11" s="240" t="s">
        <v>496</v>
      </c>
      <c r="T11" s="241" t="s">
        <v>379</v>
      </c>
      <c r="U11" s="223">
        <v>0</v>
      </c>
      <c r="V11" s="223">
        <f>ROUND(E11*U11,2)</f>
        <v>0</v>
      </c>
      <c r="W11" s="223"/>
      <c r="X11" s="223" t="s">
        <v>205</v>
      </c>
      <c r="Y11" s="223" t="s">
        <v>206</v>
      </c>
      <c r="Z11" s="212"/>
      <c r="AA11" s="212"/>
      <c r="AB11" s="212"/>
      <c r="AC11" s="212"/>
      <c r="AD11" s="212"/>
      <c r="AE11" s="212"/>
      <c r="AF11" s="212"/>
      <c r="AG11" s="212" t="s">
        <v>1724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5"/>
      <c r="D12" s="247"/>
      <c r="E12" s="247"/>
      <c r="F12" s="247"/>
      <c r="G12" s="247"/>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215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8" t="s">
        <v>198</v>
      </c>
      <c r="B13" s="229" t="s">
        <v>156</v>
      </c>
      <c r="C13" s="248" t="s">
        <v>157</v>
      </c>
      <c r="D13" s="230"/>
      <c r="E13" s="231"/>
      <c r="F13" s="232"/>
      <c r="G13" s="232">
        <f>SUMIF(AG14:AG15,"&lt;&gt;NOR",G14:G15)</f>
        <v>0</v>
      </c>
      <c r="H13" s="232"/>
      <c r="I13" s="232">
        <f>SUM(I14:I15)</f>
        <v>0</v>
      </c>
      <c r="J13" s="232"/>
      <c r="K13" s="232">
        <f>SUM(K14:K15)</f>
        <v>0</v>
      </c>
      <c r="L13" s="232"/>
      <c r="M13" s="232">
        <f>SUM(M14:M15)</f>
        <v>0</v>
      </c>
      <c r="N13" s="231"/>
      <c r="O13" s="231">
        <f>SUM(O14:O15)</f>
        <v>0</v>
      </c>
      <c r="P13" s="231"/>
      <c r="Q13" s="231">
        <f>SUM(Q14:Q15)</f>
        <v>0</v>
      </c>
      <c r="R13" s="232"/>
      <c r="S13" s="232"/>
      <c r="T13" s="233"/>
      <c r="U13" s="227"/>
      <c r="V13" s="227">
        <f>SUM(V14:V15)</f>
        <v>0</v>
      </c>
      <c r="W13" s="227"/>
      <c r="X13" s="227"/>
      <c r="Y13" s="227"/>
      <c r="AG13" t="s">
        <v>199</v>
      </c>
    </row>
    <row r="14" spans="1:60" outlineLevel="1" x14ac:dyDescent="0.2">
      <c r="A14" s="235">
        <v>3</v>
      </c>
      <c r="B14" s="236" t="s">
        <v>1727</v>
      </c>
      <c r="C14" s="249" t="s">
        <v>1728</v>
      </c>
      <c r="D14" s="237" t="s">
        <v>1729</v>
      </c>
      <c r="E14" s="238">
        <v>40</v>
      </c>
      <c r="F14" s="239"/>
      <c r="G14" s="240">
        <f>ROUND(E14*F14,2)</f>
        <v>0</v>
      </c>
      <c r="H14" s="239"/>
      <c r="I14" s="240">
        <f>ROUND(E14*H14,2)</f>
        <v>0</v>
      </c>
      <c r="J14" s="239"/>
      <c r="K14" s="240">
        <f>ROUND(E14*J14,2)</f>
        <v>0</v>
      </c>
      <c r="L14" s="240">
        <v>21</v>
      </c>
      <c r="M14" s="240">
        <f>G14*(1+L14/100)</f>
        <v>0</v>
      </c>
      <c r="N14" s="238">
        <v>0</v>
      </c>
      <c r="O14" s="238">
        <f>ROUND(E14*N14,2)</f>
        <v>0</v>
      </c>
      <c r="P14" s="238">
        <v>0</v>
      </c>
      <c r="Q14" s="238">
        <f>ROUND(E14*P14,2)</f>
        <v>0</v>
      </c>
      <c r="R14" s="240"/>
      <c r="S14" s="240" t="s">
        <v>496</v>
      </c>
      <c r="T14" s="241" t="s">
        <v>379</v>
      </c>
      <c r="U14" s="223">
        <v>0</v>
      </c>
      <c r="V14" s="223">
        <f>ROUND(E14*U14,2)</f>
        <v>0</v>
      </c>
      <c r="W14" s="223"/>
      <c r="X14" s="223" t="s">
        <v>205</v>
      </c>
      <c r="Y14" s="223" t="s">
        <v>206</v>
      </c>
      <c r="Z14" s="212"/>
      <c r="AA14" s="212"/>
      <c r="AB14" s="212"/>
      <c r="AC14" s="212"/>
      <c r="AD14" s="212"/>
      <c r="AE14" s="212"/>
      <c r="AF14" s="212"/>
      <c r="AG14" s="212" t="s">
        <v>1724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5"/>
      <c r="D15" s="247"/>
      <c r="E15" s="247"/>
      <c r="F15" s="247"/>
      <c r="G15" s="247"/>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215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28" t="s">
        <v>198</v>
      </c>
      <c r="B16" s="229" t="s">
        <v>169</v>
      </c>
      <c r="C16" s="248" t="s">
        <v>27</v>
      </c>
      <c r="D16" s="230"/>
      <c r="E16" s="231"/>
      <c r="F16" s="232"/>
      <c r="G16" s="232">
        <f>SUMIF(AG17:AG18,"&lt;&gt;NOR",G17:G18)</f>
        <v>0</v>
      </c>
      <c r="H16" s="232"/>
      <c r="I16" s="232">
        <f>SUM(I17:I18)</f>
        <v>0</v>
      </c>
      <c r="J16" s="232"/>
      <c r="K16" s="232">
        <f>SUM(K17:K18)</f>
        <v>0</v>
      </c>
      <c r="L16" s="232"/>
      <c r="M16" s="232">
        <f>SUM(M17:M18)</f>
        <v>0</v>
      </c>
      <c r="N16" s="231"/>
      <c r="O16" s="231">
        <f>SUM(O17:O18)</f>
        <v>0</v>
      </c>
      <c r="P16" s="231"/>
      <c r="Q16" s="231">
        <f>SUM(Q17:Q18)</f>
        <v>0</v>
      </c>
      <c r="R16" s="232"/>
      <c r="S16" s="232"/>
      <c r="T16" s="233"/>
      <c r="U16" s="227"/>
      <c r="V16" s="227">
        <f>SUM(V17:V18)</f>
        <v>0</v>
      </c>
      <c r="W16" s="227"/>
      <c r="X16" s="227"/>
      <c r="Y16" s="227"/>
      <c r="AG16" t="s">
        <v>199</v>
      </c>
    </row>
    <row r="17" spans="1:60" outlineLevel="1" x14ac:dyDescent="0.2">
      <c r="A17" s="235">
        <v>4</v>
      </c>
      <c r="B17" s="236" t="s">
        <v>1730</v>
      </c>
      <c r="C17" s="249" t="s">
        <v>1731</v>
      </c>
      <c r="D17" s="237" t="s">
        <v>1723</v>
      </c>
      <c r="E17" s="238">
        <v>1</v>
      </c>
      <c r="F17" s="239"/>
      <c r="G17" s="240">
        <f>ROUND(E17*F17,2)</f>
        <v>0</v>
      </c>
      <c r="H17" s="239"/>
      <c r="I17" s="240">
        <f>ROUND(E17*H17,2)</f>
        <v>0</v>
      </c>
      <c r="J17" s="239"/>
      <c r="K17" s="240">
        <f>ROUND(E17*J17,2)</f>
        <v>0</v>
      </c>
      <c r="L17" s="240">
        <v>21</v>
      </c>
      <c r="M17" s="240">
        <f>G17*(1+L17/100)</f>
        <v>0</v>
      </c>
      <c r="N17" s="238">
        <v>0</v>
      </c>
      <c r="O17" s="238">
        <f>ROUND(E17*N17,2)</f>
        <v>0</v>
      </c>
      <c r="P17" s="238">
        <v>0</v>
      </c>
      <c r="Q17" s="238">
        <f>ROUND(E17*P17,2)</f>
        <v>0</v>
      </c>
      <c r="R17" s="240"/>
      <c r="S17" s="240" t="s">
        <v>496</v>
      </c>
      <c r="T17" s="241" t="s">
        <v>379</v>
      </c>
      <c r="U17" s="223">
        <v>0</v>
      </c>
      <c r="V17" s="223">
        <f>ROUND(E17*U17,2)</f>
        <v>0</v>
      </c>
      <c r="W17" s="223"/>
      <c r="X17" s="223" t="s">
        <v>205</v>
      </c>
      <c r="Y17" s="223" t="s">
        <v>206</v>
      </c>
      <c r="Z17" s="212"/>
      <c r="AA17" s="212"/>
      <c r="AB17" s="212"/>
      <c r="AC17" s="212"/>
      <c r="AD17" s="212"/>
      <c r="AE17" s="212"/>
      <c r="AF17" s="212"/>
      <c r="AG17" s="212" t="s">
        <v>1724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5"/>
      <c r="D18" s="247"/>
      <c r="E18" s="247"/>
      <c r="F18" s="247"/>
      <c r="G18" s="247"/>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215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28" t="s">
        <v>198</v>
      </c>
      <c r="B19" s="229" t="s">
        <v>156</v>
      </c>
      <c r="C19" s="248" t="s">
        <v>157</v>
      </c>
      <c r="D19" s="230"/>
      <c r="E19" s="231"/>
      <c r="F19" s="232"/>
      <c r="G19" s="232">
        <f>SUMIF(AG20:AG145,"&lt;&gt;NOR",G20:G145)</f>
        <v>0</v>
      </c>
      <c r="H19" s="232"/>
      <c r="I19" s="232">
        <f>SUM(I20:I145)</f>
        <v>0</v>
      </c>
      <c r="J19" s="232"/>
      <c r="K19" s="232">
        <f>SUM(K20:K145)</f>
        <v>0</v>
      </c>
      <c r="L19" s="232"/>
      <c r="M19" s="232">
        <f>SUM(M20:M145)</f>
        <v>0</v>
      </c>
      <c r="N19" s="231"/>
      <c r="O19" s="231">
        <f>SUM(O20:O145)</f>
        <v>0</v>
      </c>
      <c r="P19" s="231"/>
      <c r="Q19" s="231">
        <f>SUM(Q20:Q145)</f>
        <v>0</v>
      </c>
      <c r="R19" s="232"/>
      <c r="S19" s="232"/>
      <c r="T19" s="233"/>
      <c r="U19" s="227"/>
      <c r="V19" s="227">
        <f>SUM(V20:V145)</f>
        <v>0</v>
      </c>
      <c r="W19" s="227"/>
      <c r="X19" s="227"/>
      <c r="Y19" s="227"/>
      <c r="AG19" t="s">
        <v>199</v>
      </c>
    </row>
    <row r="20" spans="1:60" outlineLevel="1" x14ac:dyDescent="0.2">
      <c r="A20" s="235">
        <v>5</v>
      </c>
      <c r="B20" s="236" t="s">
        <v>1732</v>
      </c>
      <c r="C20" s="249" t="s">
        <v>1733</v>
      </c>
      <c r="D20" s="237" t="s">
        <v>1729</v>
      </c>
      <c r="E20" s="238">
        <v>6</v>
      </c>
      <c r="F20" s="239"/>
      <c r="G20" s="240">
        <f>ROUND(E20*F20,2)</f>
        <v>0</v>
      </c>
      <c r="H20" s="239"/>
      <c r="I20" s="240">
        <f>ROUND(E20*H20,2)</f>
        <v>0</v>
      </c>
      <c r="J20" s="239"/>
      <c r="K20" s="240">
        <f>ROUND(E20*J20,2)</f>
        <v>0</v>
      </c>
      <c r="L20" s="240">
        <v>21</v>
      </c>
      <c r="M20" s="240">
        <f>G20*(1+L20/100)</f>
        <v>0</v>
      </c>
      <c r="N20" s="238">
        <v>0</v>
      </c>
      <c r="O20" s="238">
        <f>ROUND(E20*N20,2)</f>
        <v>0</v>
      </c>
      <c r="P20" s="238">
        <v>0</v>
      </c>
      <c r="Q20" s="238">
        <f>ROUND(E20*P20,2)</f>
        <v>0</v>
      </c>
      <c r="R20" s="240"/>
      <c r="S20" s="240" t="s">
        <v>496</v>
      </c>
      <c r="T20" s="241" t="s">
        <v>379</v>
      </c>
      <c r="U20" s="223">
        <v>0</v>
      </c>
      <c r="V20" s="223">
        <f>ROUND(E20*U20,2)</f>
        <v>0</v>
      </c>
      <c r="W20" s="223"/>
      <c r="X20" s="223" t="s">
        <v>205</v>
      </c>
      <c r="Y20" s="223" t="s">
        <v>206</v>
      </c>
      <c r="Z20" s="212"/>
      <c r="AA20" s="212"/>
      <c r="AB20" s="212"/>
      <c r="AC20" s="212"/>
      <c r="AD20" s="212"/>
      <c r="AE20" s="212"/>
      <c r="AF20" s="212"/>
      <c r="AG20" s="212" t="s">
        <v>1724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5"/>
      <c r="D21" s="247"/>
      <c r="E21" s="247"/>
      <c r="F21" s="247"/>
      <c r="G21" s="247"/>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215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5">
        <v>6</v>
      </c>
      <c r="B22" s="236" t="s">
        <v>1734</v>
      </c>
      <c r="C22" s="249" t="s">
        <v>1735</v>
      </c>
      <c r="D22" s="237" t="s">
        <v>384</v>
      </c>
      <c r="E22" s="238">
        <v>35</v>
      </c>
      <c r="F22" s="239"/>
      <c r="G22" s="240">
        <f>ROUND(E22*F22,2)</f>
        <v>0</v>
      </c>
      <c r="H22" s="239"/>
      <c r="I22" s="240">
        <f>ROUND(E22*H22,2)</f>
        <v>0</v>
      </c>
      <c r="J22" s="239"/>
      <c r="K22" s="240">
        <f>ROUND(E22*J22,2)</f>
        <v>0</v>
      </c>
      <c r="L22" s="240">
        <v>21</v>
      </c>
      <c r="M22" s="240">
        <f>G22*(1+L22/100)</f>
        <v>0</v>
      </c>
      <c r="N22" s="238">
        <v>0</v>
      </c>
      <c r="O22" s="238">
        <f>ROUND(E22*N22,2)</f>
        <v>0</v>
      </c>
      <c r="P22" s="238">
        <v>0</v>
      </c>
      <c r="Q22" s="238">
        <f>ROUND(E22*P22,2)</f>
        <v>0</v>
      </c>
      <c r="R22" s="240"/>
      <c r="S22" s="240" t="s">
        <v>496</v>
      </c>
      <c r="T22" s="241" t="s">
        <v>379</v>
      </c>
      <c r="U22" s="223">
        <v>0</v>
      </c>
      <c r="V22" s="223">
        <f>ROUND(E22*U22,2)</f>
        <v>0</v>
      </c>
      <c r="W22" s="223"/>
      <c r="X22" s="223" t="s">
        <v>205</v>
      </c>
      <c r="Y22" s="223" t="s">
        <v>206</v>
      </c>
      <c r="Z22" s="212"/>
      <c r="AA22" s="212"/>
      <c r="AB22" s="212"/>
      <c r="AC22" s="212"/>
      <c r="AD22" s="212"/>
      <c r="AE22" s="212"/>
      <c r="AF22" s="212"/>
      <c r="AG22" s="212" t="s">
        <v>1724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5"/>
      <c r="D23" s="247"/>
      <c r="E23" s="247"/>
      <c r="F23" s="247"/>
      <c r="G23" s="247"/>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215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5">
        <v>7</v>
      </c>
      <c r="B24" s="236" t="s">
        <v>1736</v>
      </c>
      <c r="C24" s="249" t="s">
        <v>1737</v>
      </c>
      <c r="D24" s="237" t="s">
        <v>384</v>
      </c>
      <c r="E24" s="238">
        <v>84</v>
      </c>
      <c r="F24" s="239"/>
      <c r="G24" s="240">
        <f>ROUND(E24*F24,2)</f>
        <v>0</v>
      </c>
      <c r="H24" s="239"/>
      <c r="I24" s="240">
        <f>ROUND(E24*H24,2)</f>
        <v>0</v>
      </c>
      <c r="J24" s="239"/>
      <c r="K24" s="240">
        <f>ROUND(E24*J24,2)</f>
        <v>0</v>
      </c>
      <c r="L24" s="240">
        <v>21</v>
      </c>
      <c r="M24" s="240">
        <f>G24*(1+L24/100)</f>
        <v>0</v>
      </c>
      <c r="N24" s="238">
        <v>0</v>
      </c>
      <c r="O24" s="238">
        <f>ROUND(E24*N24,2)</f>
        <v>0</v>
      </c>
      <c r="P24" s="238">
        <v>0</v>
      </c>
      <c r="Q24" s="238">
        <f>ROUND(E24*P24,2)</f>
        <v>0</v>
      </c>
      <c r="R24" s="240"/>
      <c r="S24" s="240" t="s">
        <v>496</v>
      </c>
      <c r="T24" s="241" t="s">
        <v>379</v>
      </c>
      <c r="U24" s="223">
        <v>0</v>
      </c>
      <c r="V24" s="223">
        <f>ROUND(E24*U24,2)</f>
        <v>0</v>
      </c>
      <c r="W24" s="223"/>
      <c r="X24" s="223" t="s">
        <v>205</v>
      </c>
      <c r="Y24" s="223" t="s">
        <v>206</v>
      </c>
      <c r="Z24" s="212"/>
      <c r="AA24" s="212"/>
      <c r="AB24" s="212"/>
      <c r="AC24" s="212"/>
      <c r="AD24" s="212"/>
      <c r="AE24" s="212"/>
      <c r="AF24" s="212"/>
      <c r="AG24" s="212" t="s">
        <v>1724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5"/>
      <c r="D25" s="247"/>
      <c r="E25" s="247"/>
      <c r="F25" s="247"/>
      <c r="G25" s="247"/>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215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5">
        <v>8</v>
      </c>
      <c r="B26" s="236" t="s">
        <v>1738</v>
      </c>
      <c r="C26" s="249" t="s">
        <v>1739</v>
      </c>
      <c r="D26" s="237" t="s">
        <v>384</v>
      </c>
      <c r="E26" s="238">
        <v>48</v>
      </c>
      <c r="F26" s="239"/>
      <c r="G26" s="240">
        <f>ROUND(E26*F26,2)</f>
        <v>0</v>
      </c>
      <c r="H26" s="239"/>
      <c r="I26" s="240">
        <f>ROUND(E26*H26,2)</f>
        <v>0</v>
      </c>
      <c r="J26" s="239"/>
      <c r="K26" s="240">
        <f>ROUND(E26*J26,2)</f>
        <v>0</v>
      </c>
      <c r="L26" s="240">
        <v>21</v>
      </c>
      <c r="M26" s="240">
        <f>G26*(1+L26/100)</f>
        <v>0</v>
      </c>
      <c r="N26" s="238">
        <v>0</v>
      </c>
      <c r="O26" s="238">
        <f>ROUND(E26*N26,2)</f>
        <v>0</v>
      </c>
      <c r="P26" s="238">
        <v>0</v>
      </c>
      <c r="Q26" s="238">
        <f>ROUND(E26*P26,2)</f>
        <v>0</v>
      </c>
      <c r="R26" s="240"/>
      <c r="S26" s="240" t="s">
        <v>496</v>
      </c>
      <c r="T26" s="241" t="s">
        <v>379</v>
      </c>
      <c r="U26" s="223">
        <v>0</v>
      </c>
      <c r="V26" s="223">
        <f>ROUND(E26*U26,2)</f>
        <v>0</v>
      </c>
      <c r="W26" s="223"/>
      <c r="X26" s="223" t="s">
        <v>205</v>
      </c>
      <c r="Y26" s="223" t="s">
        <v>206</v>
      </c>
      <c r="Z26" s="212"/>
      <c r="AA26" s="212"/>
      <c r="AB26" s="212"/>
      <c r="AC26" s="212"/>
      <c r="AD26" s="212"/>
      <c r="AE26" s="212"/>
      <c r="AF26" s="212"/>
      <c r="AG26" s="212" t="s">
        <v>1724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5"/>
      <c r="D27" s="247"/>
      <c r="E27" s="247"/>
      <c r="F27" s="247"/>
      <c r="G27" s="247"/>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215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5">
        <v>9</v>
      </c>
      <c r="B28" s="236" t="s">
        <v>1740</v>
      </c>
      <c r="C28" s="249" t="s">
        <v>1741</v>
      </c>
      <c r="D28" s="237" t="s">
        <v>1723</v>
      </c>
      <c r="E28" s="238">
        <v>1</v>
      </c>
      <c r="F28" s="239"/>
      <c r="G28" s="240">
        <f>ROUND(E28*F28,2)</f>
        <v>0</v>
      </c>
      <c r="H28" s="239"/>
      <c r="I28" s="240">
        <f>ROUND(E28*H28,2)</f>
        <v>0</v>
      </c>
      <c r="J28" s="239"/>
      <c r="K28" s="240">
        <f>ROUND(E28*J28,2)</f>
        <v>0</v>
      </c>
      <c r="L28" s="240">
        <v>21</v>
      </c>
      <c r="M28" s="240">
        <f>G28*(1+L28/100)</f>
        <v>0</v>
      </c>
      <c r="N28" s="238">
        <v>0</v>
      </c>
      <c r="O28" s="238">
        <f>ROUND(E28*N28,2)</f>
        <v>0</v>
      </c>
      <c r="P28" s="238">
        <v>0</v>
      </c>
      <c r="Q28" s="238">
        <f>ROUND(E28*P28,2)</f>
        <v>0</v>
      </c>
      <c r="R28" s="240"/>
      <c r="S28" s="240" t="s">
        <v>496</v>
      </c>
      <c r="T28" s="241" t="s">
        <v>379</v>
      </c>
      <c r="U28" s="223">
        <v>0</v>
      </c>
      <c r="V28" s="223">
        <f>ROUND(E28*U28,2)</f>
        <v>0</v>
      </c>
      <c r="W28" s="223"/>
      <c r="X28" s="223" t="s">
        <v>205</v>
      </c>
      <c r="Y28" s="223" t="s">
        <v>206</v>
      </c>
      <c r="Z28" s="212"/>
      <c r="AA28" s="212"/>
      <c r="AB28" s="212"/>
      <c r="AC28" s="212"/>
      <c r="AD28" s="212"/>
      <c r="AE28" s="212"/>
      <c r="AF28" s="212"/>
      <c r="AG28" s="212" t="s">
        <v>1724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5"/>
      <c r="D29" s="247"/>
      <c r="E29" s="247"/>
      <c r="F29" s="247"/>
      <c r="G29" s="247"/>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215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5">
        <v>10</v>
      </c>
      <c r="B30" s="236" t="s">
        <v>1742</v>
      </c>
      <c r="C30" s="249" t="s">
        <v>1743</v>
      </c>
      <c r="D30" s="237" t="s">
        <v>1723</v>
      </c>
      <c r="E30" s="238">
        <v>12</v>
      </c>
      <c r="F30" s="239"/>
      <c r="G30" s="240">
        <f>ROUND(E30*F30,2)</f>
        <v>0</v>
      </c>
      <c r="H30" s="239"/>
      <c r="I30" s="240">
        <f>ROUND(E30*H30,2)</f>
        <v>0</v>
      </c>
      <c r="J30" s="239"/>
      <c r="K30" s="240">
        <f>ROUND(E30*J30,2)</f>
        <v>0</v>
      </c>
      <c r="L30" s="240">
        <v>21</v>
      </c>
      <c r="M30" s="240">
        <f>G30*(1+L30/100)</f>
        <v>0</v>
      </c>
      <c r="N30" s="238">
        <v>0</v>
      </c>
      <c r="O30" s="238">
        <f>ROUND(E30*N30,2)</f>
        <v>0</v>
      </c>
      <c r="P30" s="238">
        <v>0</v>
      </c>
      <c r="Q30" s="238">
        <f>ROUND(E30*P30,2)</f>
        <v>0</v>
      </c>
      <c r="R30" s="240"/>
      <c r="S30" s="240" t="s">
        <v>496</v>
      </c>
      <c r="T30" s="241" t="s">
        <v>379</v>
      </c>
      <c r="U30" s="223">
        <v>0</v>
      </c>
      <c r="V30" s="223">
        <f>ROUND(E30*U30,2)</f>
        <v>0</v>
      </c>
      <c r="W30" s="223"/>
      <c r="X30" s="223" t="s">
        <v>205</v>
      </c>
      <c r="Y30" s="223" t="s">
        <v>206</v>
      </c>
      <c r="Z30" s="212"/>
      <c r="AA30" s="212"/>
      <c r="AB30" s="212"/>
      <c r="AC30" s="212"/>
      <c r="AD30" s="212"/>
      <c r="AE30" s="212"/>
      <c r="AF30" s="212"/>
      <c r="AG30" s="212" t="s">
        <v>1724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5"/>
      <c r="D31" s="247"/>
      <c r="E31" s="247"/>
      <c r="F31" s="247"/>
      <c r="G31" s="247"/>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215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5">
        <v>11</v>
      </c>
      <c r="B32" s="236" t="s">
        <v>1744</v>
      </c>
      <c r="C32" s="249" t="s">
        <v>1745</v>
      </c>
      <c r="D32" s="237" t="s">
        <v>1723</v>
      </c>
      <c r="E32" s="238">
        <v>58</v>
      </c>
      <c r="F32" s="239"/>
      <c r="G32" s="240">
        <f>ROUND(E32*F32,2)</f>
        <v>0</v>
      </c>
      <c r="H32" s="239"/>
      <c r="I32" s="240">
        <f>ROUND(E32*H32,2)</f>
        <v>0</v>
      </c>
      <c r="J32" s="239"/>
      <c r="K32" s="240">
        <f>ROUND(E32*J32,2)</f>
        <v>0</v>
      </c>
      <c r="L32" s="240">
        <v>21</v>
      </c>
      <c r="M32" s="240">
        <f>G32*(1+L32/100)</f>
        <v>0</v>
      </c>
      <c r="N32" s="238">
        <v>0</v>
      </c>
      <c r="O32" s="238">
        <f>ROUND(E32*N32,2)</f>
        <v>0</v>
      </c>
      <c r="P32" s="238">
        <v>0</v>
      </c>
      <c r="Q32" s="238">
        <f>ROUND(E32*P32,2)</f>
        <v>0</v>
      </c>
      <c r="R32" s="240"/>
      <c r="S32" s="240" t="s">
        <v>496</v>
      </c>
      <c r="T32" s="241" t="s">
        <v>379</v>
      </c>
      <c r="U32" s="223">
        <v>0</v>
      </c>
      <c r="V32" s="223">
        <f>ROUND(E32*U32,2)</f>
        <v>0</v>
      </c>
      <c r="W32" s="223"/>
      <c r="X32" s="223" t="s">
        <v>205</v>
      </c>
      <c r="Y32" s="223" t="s">
        <v>206</v>
      </c>
      <c r="Z32" s="212"/>
      <c r="AA32" s="212"/>
      <c r="AB32" s="212"/>
      <c r="AC32" s="212"/>
      <c r="AD32" s="212"/>
      <c r="AE32" s="212"/>
      <c r="AF32" s="212"/>
      <c r="AG32" s="212" t="s">
        <v>1724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5"/>
      <c r="D33" s="247"/>
      <c r="E33" s="247"/>
      <c r="F33" s="247"/>
      <c r="G33" s="247"/>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215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5">
        <v>12</v>
      </c>
      <c r="B34" s="236" t="s">
        <v>1746</v>
      </c>
      <c r="C34" s="249" t="s">
        <v>1747</v>
      </c>
      <c r="D34" s="237" t="s">
        <v>1723</v>
      </c>
      <c r="E34" s="238">
        <v>1</v>
      </c>
      <c r="F34" s="239"/>
      <c r="G34" s="240">
        <f>ROUND(E34*F34,2)</f>
        <v>0</v>
      </c>
      <c r="H34" s="239"/>
      <c r="I34" s="240">
        <f>ROUND(E34*H34,2)</f>
        <v>0</v>
      </c>
      <c r="J34" s="239"/>
      <c r="K34" s="240">
        <f>ROUND(E34*J34,2)</f>
        <v>0</v>
      </c>
      <c r="L34" s="240">
        <v>21</v>
      </c>
      <c r="M34" s="240">
        <f>G34*(1+L34/100)</f>
        <v>0</v>
      </c>
      <c r="N34" s="238">
        <v>0</v>
      </c>
      <c r="O34" s="238">
        <f>ROUND(E34*N34,2)</f>
        <v>0</v>
      </c>
      <c r="P34" s="238">
        <v>0</v>
      </c>
      <c r="Q34" s="238">
        <f>ROUND(E34*P34,2)</f>
        <v>0</v>
      </c>
      <c r="R34" s="240"/>
      <c r="S34" s="240" t="s">
        <v>496</v>
      </c>
      <c r="T34" s="241" t="s">
        <v>379</v>
      </c>
      <c r="U34" s="223">
        <v>0</v>
      </c>
      <c r="V34" s="223">
        <f>ROUND(E34*U34,2)</f>
        <v>0</v>
      </c>
      <c r="W34" s="223"/>
      <c r="X34" s="223" t="s">
        <v>205</v>
      </c>
      <c r="Y34" s="223" t="s">
        <v>206</v>
      </c>
      <c r="Z34" s="212"/>
      <c r="AA34" s="212"/>
      <c r="AB34" s="212"/>
      <c r="AC34" s="212"/>
      <c r="AD34" s="212"/>
      <c r="AE34" s="212"/>
      <c r="AF34" s="212"/>
      <c r="AG34" s="212" t="s">
        <v>1724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5"/>
      <c r="D35" s="247"/>
      <c r="E35" s="247"/>
      <c r="F35" s="247"/>
      <c r="G35" s="247"/>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215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5">
        <v>13</v>
      </c>
      <c r="B36" s="236" t="s">
        <v>1748</v>
      </c>
      <c r="C36" s="249" t="s">
        <v>1749</v>
      </c>
      <c r="D36" s="237" t="s">
        <v>1723</v>
      </c>
      <c r="E36" s="238">
        <v>30</v>
      </c>
      <c r="F36" s="239"/>
      <c r="G36" s="240">
        <f>ROUND(E36*F36,2)</f>
        <v>0</v>
      </c>
      <c r="H36" s="239"/>
      <c r="I36" s="240">
        <f>ROUND(E36*H36,2)</f>
        <v>0</v>
      </c>
      <c r="J36" s="239"/>
      <c r="K36" s="240">
        <f>ROUND(E36*J36,2)</f>
        <v>0</v>
      </c>
      <c r="L36" s="240">
        <v>21</v>
      </c>
      <c r="M36" s="240">
        <f>G36*(1+L36/100)</f>
        <v>0</v>
      </c>
      <c r="N36" s="238">
        <v>0</v>
      </c>
      <c r="O36" s="238">
        <f>ROUND(E36*N36,2)</f>
        <v>0</v>
      </c>
      <c r="P36" s="238">
        <v>0</v>
      </c>
      <c r="Q36" s="238">
        <f>ROUND(E36*P36,2)</f>
        <v>0</v>
      </c>
      <c r="R36" s="240"/>
      <c r="S36" s="240" t="s">
        <v>496</v>
      </c>
      <c r="T36" s="241" t="s">
        <v>379</v>
      </c>
      <c r="U36" s="223">
        <v>0</v>
      </c>
      <c r="V36" s="223">
        <f>ROUND(E36*U36,2)</f>
        <v>0</v>
      </c>
      <c r="W36" s="223"/>
      <c r="X36" s="223" t="s">
        <v>205</v>
      </c>
      <c r="Y36" s="223" t="s">
        <v>206</v>
      </c>
      <c r="Z36" s="212"/>
      <c r="AA36" s="212"/>
      <c r="AB36" s="212"/>
      <c r="AC36" s="212"/>
      <c r="AD36" s="212"/>
      <c r="AE36" s="212"/>
      <c r="AF36" s="212"/>
      <c r="AG36" s="212" t="s">
        <v>1724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5"/>
      <c r="D37" s="247"/>
      <c r="E37" s="247"/>
      <c r="F37" s="247"/>
      <c r="G37" s="247"/>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215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5">
        <v>14</v>
      </c>
      <c r="B38" s="236" t="s">
        <v>1750</v>
      </c>
      <c r="C38" s="249" t="s">
        <v>1751</v>
      </c>
      <c r="D38" s="237" t="s">
        <v>1723</v>
      </c>
      <c r="E38" s="238">
        <v>3</v>
      </c>
      <c r="F38" s="239"/>
      <c r="G38" s="240">
        <f>ROUND(E38*F38,2)</f>
        <v>0</v>
      </c>
      <c r="H38" s="239"/>
      <c r="I38" s="240">
        <f>ROUND(E38*H38,2)</f>
        <v>0</v>
      </c>
      <c r="J38" s="239"/>
      <c r="K38" s="240">
        <f>ROUND(E38*J38,2)</f>
        <v>0</v>
      </c>
      <c r="L38" s="240">
        <v>21</v>
      </c>
      <c r="M38" s="240">
        <f>G38*(1+L38/100)</f>
        <v>0</v>
      </c>
      <c r="N38" s="238">
        <v>0</v>
      </c>
      <c r="O38" s="238">
        <f>ROUND(E38*N38,2)</f>
        <v>0</v>
      </c>
      <c r="P38" s="238">
        <v>0</v>
      </c>
      <c r="Q38" s="238">
        <f>ROUND(E38*P38,2)</f>
        <v>0</v>
      </c>
      <c r="R38" s="240"/>
      <c r="S38" s="240" t="s">
        <v>496</v>
      </c>
      <c r="T38" s="241" t="s">
        <v>379</v>
      </c>
      <c r="U38" s="223">
        <v>0</v>
      </c>
      <c r="V38" s="223">
        <f>ROUND(E38*U38,2)</f>
        <v>0</v>
      </c>
      <c r="W38" s="223"/>
      <c r="X38" s="223" t="s">
        <v>205</v>
      </c>
      <c r="Y38" s="223" t="s">
        <v>206</v>
      </c>
      <c r="Z38" s="212"/>
      <c r="AA38" s="212"/>
      <c r="AB38" s="212"/>
      <c r="AC38" s="212"/>
      <c r="AD38" s="212"/>
      <c r="AE38" s="212"/>
      <c r="AF38" s="212"/>
      <c r="AG38" s="212" t="s">
        <v>1724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5"/>
      <c r="D39" s="247"/>
      <c r="E39" s="247"/>
      <c r="F39" s="247"/>
      <c r="G39" s="247"/>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215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5">
        <v>15</v>
      </c>
      <c r="B40" s="236" t="s">
        <v>1752</v>
      </c>
      <c r="C40" s="249" t="s">
        <v>1753</v>
      </c>
      <c r="D40" s="237" t="s">
        <v>1723</v>
      </c>
      <c r="E40" s="238">
        <v>8</v>
      </c>
      <c r="F40" s="239"/>
      <c r="G40" s="240">
        <f>ROUND(E40*F40,2)</f>
        <v>0</v>
      </c>
      <c r="H40" s="239"/>
      <c r="I40" s="240">
        <f>ROUND(E40*H40,2)</f>
        <v>0</v>
      </c>
      <c r="J40" s="239"/>
      <c r="K40" s="240">
        <f>ROUND(E40*J40,2)</f>
        <v>0</v>
      </c>
      <c r="L40" s="240">
        <v>21</v>
      </c>
      <c r="M40" s="240">
        <f>G40*(1+L40/100)</f>
        <v>0</v>
      </c>
      <c r="N40" s="238">
        <v>0</v>
      </c>
      <c r="O40" s="238">
        <f>ROUND(E40*N40,2)</f>
        <v>0</v>
      </c>
      <c r="P40" s="238">
        <v>0</v>
      </c>
      <c r="Q40" s="238">
        <f>ROUND(E40*P40,2)</f>
        <v>0</v>
      </c>
      <c r="R40" s="240"/>
      <c r="S40" s="240" t="s">
        <v>496</v>
      </c>
      <c r="T40" s="241" t="s">
        <v>379</v>
      </c>
      <c r="U40" s="223">
        <v>0</v>
      </c>
      <c r="V40" s="223">
        <f>ROUND(E40*U40,2)</f>
        <v>0</v>
      </c>
      <c r="W40" s="223"/>
      <c r="X40" s="223" t="s">
        <v>205</v>
      </c>
      <c r="Y40" s="223" t="s">
        <v>206</v>
      </c>
      <c r="Z40" s="212"/>
      <c r="AA40" s="212"/>
      <c r="AB40" s="212"/>
      <c r="AC40" s="212"/>
      <c r="AD40" s="212"/>
      <c r="AE40" s="212"/>
      <c r="AF40" s="212"/>
      <c r="AG40" s="212" t="s">
        <v>1724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5"/>
      <c r="D41" s="247"/>
      <c r="E41" s="247"/>
      <c r="F41" s="247"/>
      <c r="G41" s="247"/>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215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5">
        <v>16</v>
      </c>
      <c r="B42" s="236" t="s">
        <v>1754</v>
      </c>
      <c r="C42" s="249" t="s">
        <v>1755</v>
      </c>
      <c r="D42" s="237" t="s">
        <v>1723</v>
      </c>
      <c r="E42" s="238">
        <v>1</v>
      </c>
      <c r="F42" s="239"/>
      <c r="G42" s="240">
        <f>ROUND(E42*F42,2)</f>
        <v>0</v>
      </c>
      <c r="H42" s="239"/>
      <c r="I42" s="240">
        <f>ROUND(E42*H42,2)</f>
        <v>0</v>
      </c>
      <c r="J42" s="239"/>
      <c r="K42" s="240">
        <f>ROUND(E42*J42,2)</f>
        <v>0</v>
      </c>
      <c r="L42" s="240">
        <v>21</v>
      </c>
      <c r="M42" s="240">
        <f>G42*(1+L42/100)</f>
        <v>0</v>
      </c>
      <c r="N42" s="238">
        <v>0</v>
      </c>
      <c r="O42" s="238">
        <f>ROUND(E42*N42,2)</f>
        <v>0</v>
      </c>
      <c r="P42" s="238">
        <v>0</v>
      </c>
      <c r="Q42" s="238">
        <f>ROUND(E42*P42,2)</f>
        <v>0</v>
      </c>
      <c r="R42" s="240"/>
      <c r="S42" s="240" t="s">
        <v>496</v>
      </c>
      <c r="T42" s="241" t="s">
        <v>379</v>
      </c>
      <c r="U42" s="223">
        <v>0</v>
      </c>
      <c r="V42" s="223">
        <f>ROUND(E42*U42,2)</f>
        <v>0</v>
      </c>
      <c r="W42" s="223"/>
      <c r="X42" s="223" t="s">
        <v>205</v>
      </c>
      <c r="Y42" s="223" t="s">
        <v>206</v>
      </c>
      <c r="Z42" s="212"/>
      <c r="AA42" s="212"/>
      <c r="AB42" s="212"/>
      <c r="AC42" s="212"/>
      <c r="AD42" s="212"/>
      <c r="AE42" s="212"/>
      <c r="AF42" s="212"/>
      <c r="AG42" s="212" t="s">
        <v>1724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5"/>
      <c r="D43" s="247"/>
      <c r="E43" s="247"/>
      <c r="F43" s="247"/>
      <c r="G43" s="247"/>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215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5">
        <v>17</v>
      </c>
      <c r="B44" s="236" t="s">
        <v>1756</v>
      </c>
      <c r="C44" s="249" t="s">
        <v>1757</v>
      </c>
      <c r="D44" s="237" t="s">
        <v>1723</v>
      </c>
      <c r="E44" s="238">
        <v>1</v>
      </c>
      <c r="F44" s="239"/>
      <c r="G44" s="240">
        <f>ROUND(E44*F44,2)</f>
        <v>0</v>
      </c>
      <c r="H44" s="239"/>
      <c r="I44" s="240">
        <f>ROUND(E44*H44,2)</f>
        <v>0</v>
      </c>
      <c r="J44" s="239"/>
      <c r="K44" s="240">
        <f>ROUND(E44*J44,2)</f>
        <v>0</v>
      </c>
      <c r="L44" s="240">
        <v>21</v>
      </c>
      <c r="M44" s="240">
        <f>G44*(1+L44/100)</f>
        <v>0</v>
      </c>
      <c r="N44" s="238">
        <v>0</v>
      </c>
      <c r="O44" s="238">
        <f>ROUND(E44*N44,2)</f>
        <v>0</v>
      </c>
      <c r="P44" s="238">
        <v>0</v>
      </c>
      <c r="Q44" s="238">
        <f>ROUND(E44*P44,2)</f>
        <v>0</v>
      </c>
      <c r="R44" s="240"/>
      <c r="S44" s="240" t="s">
        <v>496</v>
      </c>
      <c r="T44" s="241" t="s">
        <v>379</v>
      </c>
      <c r="U44" s="223">
        <v>0</v>
      </c>
      <c r="V44" s="223">
        <f>ROUND(E44*U44,2)</f>
        <v>0</v>
      </c>
      <c r="W44" s="223"/>
      <c r="X44" s="223" t="s">
        <v>205</v>
      </c>
      <c r="Y44" s="223" t="s">
        <v>206</v>
      </c>
      <c r="Z44" s="212"/>
      <c r="AA44" s="212"/>
      <c r="AB44" s="212"/>
      <c r="AC44" s="212"/>
      <c r="AD44" s="212"/>
      <c r="AE44" s="212"/>
      <c r="AF44" s="212"/>
      <c r="AG44" s="212" t="s">
        <v>1724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5"/>
      <c r="D45" s="247"/>
      <c r="E45" s="247"/>
      <c r="F45" s="247"/>
      <c r="G45" s="247"/>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215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5">
        <v>18</v>
      </c>
      <c r="B46" s="236" t="s">
        <v>1758</v>
      </c>
      <c r="C46" s="249" t="s">
        <v>1759</v>
      </c>
      <c r="D46" s="237" t="s">
        <v>1723</v>
      </c>
      <c r="E46" s="238">
        <v>10</v>
      </c>
      <c r="F46" s="239"/>
      <c r="G46" s="240">
        <f>ROUND(E46*F46,2)</f>
        <v>0</v>
      </c>
      <c r="H46" s="239"/>
      <c r="I46" s="240">
        <f>ROUND(E46*H46,2)</f>
        <v>0</v>
      </c>
      <c r="J46" s="239"/>
      <c r="K46" s="240">
        <f>ROUND(E46*J46,2)</f>
        <v>0</v>
      </c>
      <c r="L46" s="240">
        <v>21</v>
      </c>
      <c r="M46" s="240">
        <f>G46*(1+L46/100)</f>
        <v>0</v>
      </c>
      <c r="N46" s="238">
        <v>0</v>
      </c>
      <c r="O46" s="238">
        <f>ROUND(E46*N46,2)</f>
        <v>0</v>
      </c>
      <c r="P46" s="238">
        <v>0</v>
      </c>
      <c r="Q46" s="238">
        <f>ROUND(E46*P46,2)</f>
        <v>0</v>
      </c>
      <c r="R46" s="240"/>
      <c r="S46" s="240" t="s">
        <v>496</v>
      </c>
      <c r="T46" s="241" t="s">
        <v>379</v>
      </c>
      <c r="U46" s="223">
        <v>0</v>
      </c>
      <c r="V46" s="223">
        <f>ROUND(E46*U46,2)</f>
        <v>0</v>
      </c>
      <c r="W46" s="223"/>
      <c r="X46" s="223" t="s">
        <v>205</v>
      </c>
      <c r="Y46" s="223" t="s">
        <v>206</v>
      </c>
      <c r="Z46" s="212"/>
      <c r="AA46" s="212"/>
      <c r="AB46" s="212"/>
      <c r="AC46" s="212"/>
      <c r="AD46" s="212"/>
      <c r="AE46" s="212"/>
      <c r="AF46" s="212"/>
      <c r="AG46" s="212" t="s">
        <v>1724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5"/>
      <c r="D47" s="247"/>
      <c r="E47" s="247"/>
      <c r="F47" s="247"/>
      <c r="G47" s="247"/>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215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5">
        <v>19</v>
      </c>
      <c r="B48" s="236" t="s">
        <v>1760</v>
      </c>
      <c r="C48" s="249" t="s">
        <v>1761</v>
      </c>
      <c r="D48" s="237" t="s">
        <v>1723</v>
      </c>
      <c r="E48" s="238">
        <v>1</v>
      </c>
      <c r="F48" s="239"/>
      <c r="G48" s="240">
        <f>ROUND(E48*F48,2)</f>
        <v>0</v>
      </c>
      <c r="H48" s="239"/>
      <c r="I48" s="240">
        <f>ROUND(E48*H48,2)</f>
        <v>0</v>
      </c>
      <c r="J48" s="239"/>
      <c r="K48" s="240">
        <f>ROUND(E48*J48,2)</f>
        <v>0</v>
      </c>
      <c r="L48" s="240">
        <v>21</v>
      </c>
      <c r="M48" s="240">
        <f>G48*(1+L48/100)</f>
        <v>0</v>
      </c>
      <c r="N48" s="238">
        <v>0</v>
      </c>
      <c r="O48" s="238">
        <f>ROUND(E48*N48,2)</f>
        <v>0</v>
      </c>
      <c r="P48" s="238">
        <v>0</v>
      </c>
      <c r="Q48" s="238">
        <f>ROUND(E48*P48,2)</f>
        <v>0</v>
      </c>
      <c r="R48" s="240"/>
      <c r="S48" s="240" t="s">
        <v>496</v>
      </c>
      <c r="T48" s="241" t="s">
        <v>379</v>
      </c>
      <c r="U48" s="223">
        <v>0</v>
      </c>
      <c r="V48" s="223">
        <f>ROUND(E48*U48,2)</f>
        <v>0</v>
      </c>
      <c r="W48" s="223"/>
      <c r="X48" s="223" t="s">
        <v>205</v>
      </c>
      <c r="Y48" s="223" t="s">
        <v>206</v>
      </c>
      <c r="Z48" s="212"/>
      <c r="AA48" s="212"/>
      <c r="AB48" s="212"/>
      <c r="AC48" s="212"/>
      <c r="AD48" s="212"/>
      <c r="AE48" s="212"/>
      <c r="AF48" s="212"/>
      <c r="AG48" s="212" t="s">
        <v>1724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5"/>
      <c r="D49" s="247"/>
      <c r="E49" s="247"/>
      <c r="F49" s="247"/>
      <c r="G49" s="247"/>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215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5">
        <v>20</v>
      </c>
      <c r="B50" s="236" t="s">
        <v>1762</v>
      </c>
      <c r="C50" s="249" t="s">
        <v>1763</v>
      </c>
      <c r="D50" s="237" t="s">
        <v>1723</v>
      </c>
      <c r="E50" s="238">
        <v>1</v>
      </c>
      <c r="F50" s="239"/>
      <c r="G50" s="240">
        <f>ROUND(E50*F50,2)</f>
        <v>0</v>
      </c>
      <c r="H50" s="239"/>
      <c r="I50" s="240">
        <f>ROUND(E50*H50,2)</f>
        <v>0</v>
      </c>
      <c r="J50" s="239"/>
      <c r="K50" s="240">
        <f>ROUND(E50*J50,2)</f>
        <v>0</v>
      </c>
      <c r="L50" s="240">
        <v>21</v>
      </c>
      <c r="M50" s="240">
        <f>G50*(1+L50/100)</f>
        <v>0</v>
      </c>
      <c r="N50" s="238">
        <v>0</v>
      </c>
      <c r="O50" s="238">
        <f>ROUND(E50*N50,2)</f>
        <v>0</v>
      </c>
      <c r="P50" s="238">
        <v>0</v>
      </c>
      <c r="Q50" s="238">
        <f>ROUND(E50*P50,2)</f>
        <v>0</v>
      </c>
      <c r="R50" s="240"/>
      <c r="S50" s="240" t="s">
        <v>496</v>
      </c>
      <c r="T50" s="241" t="s">
        <v>379</v>
      </c>
      <c r="U50" s="223">
        <v>0</v>
      </c>
      <c r="V50" s="223">
        <f>ROUND(E50*U50,2)</f>
        <v>0</v>
      </c>
      <c r="W50" s="223"/>
      <c r="X50" s="223" t="s">
        <v>205</v>
      </c>
      <c r="Y50" s="223" t="s">
        <v>206</v>
      </c>
      <c r="Z50" s="212"/>
      <c r="AA50" s="212"/>
      <c r="AB50" s="212"/>
      <c r="AC50" s="212"/>
      <c r="AD50" s="212"/>
      <c r="AE50" s="212"/>
      <c r="AF50" s="212"/>
      <c r="AG50" s="212" t="s">
        <v>1724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5"/>
      <c r="D51" s="247"/>
      <c r="E51" s="247"/>
      <c r="F51" s="247"/>
      <c r="G51" s="247"/>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215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5">
        <v>21</v>
      </c>
      <c r="B52" s="236" t="s">
        <v>1764</v>
      </c>
      <c r="C52" s="249" t="s">
        <v>1765</v>
      </c>
      <c r="D52" s="237" t="s">
        <v>1723</v>
      </c>
      <c r="E52" s="238">
        <v>1</v>
      </c>
      <c r="F52" s="239"/>
      <c r="G52" s="240">
        <f>ROUND(E52*F52,2)</f>
        <v>0</v>
      </c>
      <c r="H52" s="239"/>
      <c r="I52" s="240">
        <f>ROUND(E52*H52,2)</f>
        <v>0</v>
      </c>
      <c r="J52" s="239"/>
      <c r="K52" s="240">
        <f>ROUND(E52*J52,2)</f>
        <v>0</v>
      </c>
      <c r="L52" s="240">
        <v>21</v>
      </c>
      <c r="M52" s="240">
        <f>G52*(1+L52/100)</f>
        <v>0</v>
      </c>
      <c r="N52" s="238">
        <v>0</v>
      </c>
      <c r="O52" s="238">
        <f>ROUND(E52*N52,2)</f>
        <v>0</v>
      </c>
      <c r="P52" s="238">
        <v>0</v>
      </c>
      <c r="Q52" s="238">
        <f>ROUND(E52*P52,2)</f>
        <v>0</v>
      </c>
      <c r="R52" s="240"/>
      <c r="S52" s="240" t="s">
        <v>496</v>
      </c>
      <c r="T52" s="241" t="s">
        <v>379</v>
      </c>
      <c r="U52" s="223">
        <v>0</v>
      </c>
      <c r="V52" s="223">
        <f>ROUND(E52*U52,2)</f>
        <v>0</v>
      </c>
      <c r="W52" s="223"/>
      <c r="X52" s="223" t="s">
        <v>205</v>
      </c>
      <c r="Y52" s="223" t="s">
        <v>206</v>
      </c>
      <c r="Z52" s="212"/>
      <c r="AA52" s="212"/>
      <c r="AB52" s="212"/>
      <c r="AC52" s="212"/>
      <c r="AD52" s="212"/>
      <c r="AE52" s="212"/>
      <c r="AF52" s="212"/>
      <c r="AG52" s="212" t="s">
        <v>1724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5"/>
      <c r="D53" s="247"/>
      <c r="E53" s="247"/>
      <c r="F53" s="247"/>
      <c r="G53" s="247"/>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215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5">
        <v>22</v>
      </c>
      <c r="B54" s="236" t="s">
        <v>1766</v>
      </c>
      <c r="C54" s="249" t="s">
        <v>1767</v>
      </c>
      <c r="D54" s="237" t="s">
        <v>1723</v>
      </c>
      <c r="E54" s="238">
        <v>32</v>
      </c>
      <c r="F54" s="239"/>
      <c r="G54" s="240">
        <f>ROUND(E54*F54,2)</f>
        <v>0</v>
      </c>
      <c r="H54" s="239"/>
      <c r="I54" s="240">
        <f>ROUND(E54*H54,2)</f>
        <v>0</v>
      </c>
      <c r="J54" s="239"/>
      <c r="K54" s="240">
        <f>ROUND(E54*J54,2)</f>
        <v>0</v>
      </c>
      <c r="L54" s="240">
        <v>21</v>
      </c>
      <c r="M54" s="240">
        <f>G54*(1+L54/100)</f>
        <v>0</v>
      </c>
      <c r="N54" s="238">
        <v>0</v>
      </c>
      <c r="O54" s="238">
        <f>ROUND(E54*N54,2)</f>
        <v>0</v>
      </c>
      <c r="P54" s="238">
        <v>0</v>
      </c>
      <c r="Q54" s="238">
        <f>ROUND(E54*P54,2)</f>
        <v>0</v>
      </c>
      <c r="R54" s="240"/>
      <c r="S54" s="240" t="s">
        <v>496</v>
      </c>
      <c r="T54" s="241" t="s">
        <v>379</v>
      </c>
      <c r="U54" s="223">
        <v>0</v>
      </c>
      <c r="V54" s="223">
        <f>ROUND(E54*U54,2)</f>
        <v>0</v>
      </c>
      <c r="W54" s="223"/>
      <c r="X54" s="223" t="s">
        <v>205</v>
      </c>
      <c r="Y54" s="223" t="s">
        <v>206</v>
      </c>
      <c r="Z54" s="212"/>
      <c r="AA54" s="212"/>
      <c r="AB54" s="212"/>
      <c r="AC54" s="212"/>
      <c r="AD54" s="212"/>
      <c r="AE54" s="212"/>
      <c r="AF54" s="212"/>
      <c r="AG54" s="212" t="s">
        <v>1724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5"/>
      <c r="D55" s="247"/>
      <c r="E55" s="247"/>
      <c r="F55" s="247"/>
      <c r="G55" s="247"/>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215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5">
        <v>23</v>
      </c>
      <c r="B56" s="236" t="s">
        <v>1768</v>
      </c>
      <c r="C56" s="249" t="s">
        <v>1769</v>
      </c>
      <c r="D56" s="237" t="s">
        <v>1723</v>
      </c>
      <c r="E56" s="238">
        <v>4</v>
      </c>
      <c r="F56" s="239"/>
      <c r="G56" s="240">
        <f>ROUND(E56*F56,2)</f>
        <v>0</v>
      </c>
      <c r="H56" s="239"/>
      <c r="I56" s="240">
        <f>ROUND(E56*H56,2)</f>
        <v>0</v>
      </c>
      <c r="J56" s="239"/>
      <c r="K56" s="240">
        <f>ROUND(E56*J56,2)</f>
        <v>0</v>
      </c>
      <c r="L56" s="240">
        <v>21</v>
      </c>
      <c r="M56" s="240">
        <f>G56*(1+L56/100)</f>
        <v>0</v>
      </c>
      <c r="N56" s="238">
        <v>0</v>
      </c>
      <c r="O56" s="238">
        <f>ROUND(E56*N56,2)</f>
        <v>0</v>
      </c>
      <c r="P56" s="238">
        <v>0</v>
      </c>
      <c r="Q56" s="238">
        <f>ROUND(E56*P56,2)</f>
        <v>0</v>
      </c>
      <c r="R56" s="240"/>
      <c r="S56" s="240" t="s">
        <v>496</v>
      </c>
      <c r="T56" s="241" t="s">
        <v>379</v>
      </c>
      <c r="U56" s="223">
        <v>0</v>
      </c>
      <c r="V56" s="223">
        <f>ROUND(E56*U56,2)</f>
        <v>0</v>
      </c>
      <c r="W56" s="223"/>
      <c r="X56" s="223" t="s">
        <v>205</v>
      </c>
      <c r="Y56" s="223" t="s">
        <v>206</v>
      </c>
      <c r="Z56" s="212"/>
      <c r="AA56" s="212"/>
      <c r="AB56" s="212"/>
      <c r="AC56" s="212"/>
      <c r="AD56" s="212"/>
      <c r="AE56" s="212"/>
      <c r="AF56" s="212"/>
      <c r="AG56" s="212" t="s">
        <v>1724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5"/>
      <c r="D57" s="247"/>
      <c r="E57" s="247"/>
      <c r="F57" s="247"/>
      <c r="G57" s="247"/>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215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5">
        <v>24</v>
      </c>
      <c r="B58" s="236" t="s">
        <v>1770</v>
      </c>
      <c r="C58" s="249" t="s">
        <v>1771</v>
      </c>
      <c r="D58" s="237" t="s">
        <v>1723</v>
      </c>
      <c r="E58" s="238">
        <v>1</v>
      </c>
      <c r="F58" s="239"/>
      <c r="G58" s="240">
        <f>ROUND(E58*F58,2)</f>
        <v>0</v>
      </c>
      <c r="H58" s="239"/>
      <c r="I58" s="240">
        <f>ROUND(E58*H58,2)</f>
        <v>0</v>
      </c>
      <c r="J58" s="239"/>
      <c r="K58" s="240">
        <f>ROUND(E58*J58,2)</f>
        <v>0</v>
      </c>
      <c r="L58" s="240">
        <v>21</v>
      </c>
      <c r="M58" s="240">
        <f>G58*(1+L58/100)</f>
        <v>0</v>
      </c>
      <c r="N58" s="238">
        <v>0</v>
      </c>
      <c r="O58" s="238">
        <f>ROUND(E58*N58,2)</f>
        <v>0</v>
      </c>
      <c r="P58" s="238">
        <v>0</v>
      </c>
      <c r="Q58" s="238">
        <f>ROUND(E58*P58,2)</f>
        <v>0</v>
      </c>
      <c r="R58" s="240"/>
      <c r="S58" s="240" t="s">
        <v>496</v>
      </c>
      <c r="T58" s="241" t="s">
        <v>379</v>
      </c>
      <c r="U58" s="223">
        <v>0</v>
      </c>
      <c r="V58" s="223">
        <f>ROUND(E58*U58,2)</f>
        <v>0</v>
      </c>
      <c r="W58" s="223"/>
      <c r="X58" s="223" t="s">
        <v>205</v>
      </c>
      <c r="Y58" s="223" t="s">
        <v>206</v>
      </c>
      <c r="Z58" s="212"/>
      <c r="AA58" s="212"/>
      <c r="AB58" s="212"/>
      <c r="AC58" s="212"/>
      <c r="AD58" s="212"/>
      <c r="AE58" s="212"/>
      <c r="AF58" s="212"/>
      <c r="AG58" s="212" t="s">
        <v>1724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5"/>
      <c r="D59" s="247"/>
      <c r="E59" s="247"/>
      <c r="F59" s="247"/>
      <c r="G59" s="247"/>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215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5">
        <v>25</v>
      </c>
      <c r="B60" s="236" t="s">
        <v>1772</v>
      </c>
      <c r="C60" s="249" t="s">
        <v>1773</v>
      </c>
      <c r="D60" s="237" t="s">
        <v>384</v>
      </c>
      <c r="E60" s="238">
        <v>77</v>
      </c>
      <c r="F60" s="239"/>
      <c r="G60" s="240">
        <f>ROUND(E60*F60,2)</f>
        <v>0</v>
      </c>
      <c r="H60" s="239"/>
      <c r="I60" s="240">
        <f>ROUND(E60*H60,2)</f>
        <v>0</v>
      </c>
      <c r="J60" s="239"/>
      <c r="K60" s="240">
        <f>ROUND(E60*J60,2)</f>
        <v>0</v>
      </c>
      <c r="L60" s="240">
        <v>21</v>
      </c>
      <c r="M60" s="240">
        <f>G60*(1+L60/100)</f>
        <v>0</v>
      </c>
      <c r="N60" s="238">
        <v>0</v>
      </c>
      <c r="O60" s="238">
        <f>ROUND(E60*N60,2)</f>
        <v>0</v>
      </c>
      <c r="P60" s="238">
        <v>0</v>
      </c>
      <c r="Q60" s="238">
        <f>ROUND(E60*P60,2)</f>
        <v>0</v>
      </c>
      <c r="R60" s="240"/>
      <c r="S60" s="240" t="s">
        <v>496</v>
      </c>
      <c r="T60" s="241" t="s">
        <v>379</v>
      </c>
      <c r="U60" s="223">
        <v>0</v>
      </c>
      <c r="V60" s="223">
        <f>ROUND(E60*U60,2)</f>
        <v>0</v>
      </c>
      <c r="W60" s="223"/>
      <c r="X60" s="223" t="s">
        <v>205</v>
      </c>
      <c r="Y60" s="223" t="s">
        <v>206</v>
      </c>
      <c r="Z60" s="212"/>
      <c r="AA60" s="212"/>
      <c r="AB60" s="212"/>
      <c r="AC60" s="212"/>
      <c r="AD60" s="212"/>
      <c r="AE60" s="212"/>
      <c r="AF60" s="212"/>
      <c r="AG60" s="212" t="s">
        <v>1724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5"/>
      <c r="D61" s="247"/>
      <c r="E61" s="247"/>
      <c r="F61" s="247"/>
      <c r="G61" s="247"/>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215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5">
        <v>26</v>
      </c>
      <c r="B62" s="236" t="s">
        <v>1774</v>
      </c>
      <c r="C62" s="249" t="s">
        <v>1775</v>
      </c>
      <c r="D62" s="237" t="s">
        <v>384</v>
      </c>
      <c r="E62" s="238">
        <v>42</v>
      </c>
      <c r="F62" s="239"/>
      <c r="G62" s="240">
        <f>ROUND(E62*F62,2)</f>
        <v>0</v>
      </c>
      <c r="H62" s="239"/>
      <c r="I62" s="240">
        <f>ROUND(E62*H62,2)</f>
        <v>0</v>
      </c>
      <c r="J62" s="239"/>
      <c r="K62" s="240">
        <f>ROUND(E62*J62,2)</f>
        <v>0</v>
      </c>
      <c r="L62" s="240">
        <v>21</v>
      </c>
      <c r="M62" s="240">
        <f>G62*(1+L62/100)</f>
        <v>0</v>
      </c>
      <c r="N62" s="238">
        <v>0</v>
      </c>
      <c r="O62" s="238">
        <f>ROUND(E62*N62,2)</f>
        <v>0</v>
      </c>
      <c r="P62" s="238">
        <v>0</v>
      </c>
      <c r="Q62" s="238">
        <f>ROUND(E62*P62,2)</f>
        <v>0</v>
      </c>
      <c r="R62" s="240"/>
      <c r="S62" s="240" t="s">
        <v>496</v>
      </c>
      <c r="T62" s="241" t="s">
        <v>379</v>
      </c>
      <c r="U62" s="223">
        <v>0</v>
      </c>
      <c r="V62" s="223">
        <f>ROUND(E62*U62,2)</f>
        <v>0</v>
      </c>
      <c r="W62" s="223"/>
      <c r="X62" s="223" t="s">
        <v>205</v>
      </c>
      <c r="Y62" s="223" t="s">
        <v>206</v>
      </c>
      <c r="Z62" s="212"/>
      <c r="AA62" s="212"/>
      <c r="AB62" s="212"/>
      <c r="AC62" s="212"/>
      <c r="AD62" s="212"/>
      <c r="AE62" s="212"/>
      <c r="AF62" s="212"/>
      <c r="AG62" s="212" t="s">
        <v>1724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5"/>
      <c r="D63" s="247"/>
      <c r="E63" s="247"/>
      <c r="F63" s="247"/>
      <c r="G63" s="247"/>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215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5">
        <v>27</v>
      </c>
      <c r="B64" s="236" t="s">
        <v>1776</v>
      </c>
      <c r="C64" s="249" t="s">
        <v>1777</v>
      </c>
      <c r="D64" s="237" t="s">
        <v>384</v>
      </c>
      <c r="E64" s="238">
        <v>109</v>
      </c>
      <c r="F64" s="239"/>
      <c r="G64" s="240">
        <f>ROUND(E64*F64,2)</f>
        <v>0</v>
      </c>
      <c r="H64" s="239"/>
      <c r="I64" s="240">
        <f>ROUND(E64*H64,2)</f>
        <v>0</v>
      </c>
      <c r="J64" s="239"/>
      <c r="K64" s="240">
        <f>ROUND(E64*J64,2)</f>
        <v>0</v>
      </c>
      <c r="L64" s="240">
        <v>21</v>
      </c>
      <c r="M64" s="240">
        <f>G64*(1+L64/100)</f>
        <v>0</v>
      </c>
      <c r="N64" s="238">
        <v>0</v>
      </c>
      <c r="O64" s="238">
        <f>ROUND(E64*N64,2)</f>
        <v>0</v>
      </c>
      <c r="P64" s="238">
        <v>0</v>
      </c>
      <c r="Q64" s="238">
        <f>ROUND(E64*P64,2)</f>
        <v>0</v>
      </c>
      <c r="R64" s="240"/>
      <c r="S64" s="240" t="s">
        <v>496</v>
      </c>
      <c r="T64" s="241" t="s">
        <v>379</v>
      </c>
      <c r="U64" s="223">
        <v>0</v>
      </c>
      <c r="V64" s="223">
        <f>ROUND(E64*U64,2)</f>
        <v>0</v>
      </c>
      <c r="W64" s="223"/>
      <c r="X64" s="223" t="s">
        <v>205</v>
      </c>
      <c r="Y64" s="223" t="s">
        <v>206</v>
      </c>
      <c r="Z64" s="212"/>
      <c r="AA64" s="212"/>
      <c r="AB64" s="212"/>
      <c r="AC64" s="212"/>
      <c r="AD64" s="212"/>
      <c r="AE64" s="212"/>
      <c r="AF64" s="212"/>
      <c r="AG64" s="212" t="s">
        <v>1724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5"/>
      <c r="D65" s="247"/>
      <c r="E65" s="247"/>
      <c r="F65" s="247"/>
      <c r="G65" s="247"/>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215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5">
        <v>28</v>
      </c>
      <c r="B66" s="236" t="s">
        <v>1778</v>
      </c>
      <c r="C66" s="249" t="s">
        <v>1779</v>
      </c>
      <c r="D66" s="237" t="s">
        <v>384</v>
      </c>
      <c r="E66" s="238">
        <v>234</v>
      </c>
      <c r="F66" s="239"/>
      <c r="G66" s="240">
        <f>ROUND(E66*F66,2)</f>
        <v>0</v>
      </c>
      <c r="H66" s="239"/>
      <c r="I66" s="240">
        <f>ROUND(E66*H66,2)</f>
        <v>0</v>
      </c>
      <c r="J66" s="239"/>
      <c r="K66" s="240">
        <f>ROUND(E66*J66,2)</f>
        <v>0</v>
      </c>
      <c r="L66" s="240">
        <v>21</v>
      </c>
      <c r="M66" s="240">
        <f>G66*(1+L66/100)</f>
        <v>0</v>
      </c>
      <c r="N66" s="238">
        <v>0</v>
      </c>
      <c r="O66" s="238">
        <f>ROUND(E66*N66,2)</f>
        <v>0</v>
      </c>
      <c r="P66" s="238">
        <v>0</v>
      </c>
      <c r="Q66" s="238">
        <f>ROUND(E66*P66,2)</f>
        <v>0</v>
      </c>
      <c r="R66" s="240"/>
      <c r="S66" s="240" t="s">
        <v>496</v>
      </c>
      <c r="T66" s="241" t="s">
        <v>379</v>
      </c>
      <c r="U66" s="223">
        <v>0</v>
      </c>
      <c r="V66" s="223">
        <f>ROUND(E66*U66,2)</f>
        <v>0</v>
      </c>
      <c r="W66" s="223"/>
      <c r="X66" s="223" t="s">
        <v>205</v>
      </c>
      <c r="Y66" s="223" t="s">
        <v>206</v>
      </c>
      <c r="Z66" s="212"/>
      <c r="AA66" s="212"/>
      <c r="AB66" s="212"/>
      <c r="AC66" s="212"/>
      <c r="AD66" s="212"/>
      <c r="AE66" s="212"/>
      <c r="AF66" s="212"/>
      <c r="AG66" s="212" t="s">
        <v>1724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5"/>
      <c r="D67" s="247"/>
      <c r="E67" s="247"/>
      <c r="F67" s="247"/>
      <c r="G67" s="247"/>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215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5">
        <v>29</v>
      </c>
      <c r="B68" s="236" t="s">
        <v>1780</v>
      </c>
      <c r="C68" s="249" t="s">
        <v>1781</v>
      </c>
      <c r="D68" s="237" t="s">
        <v>384</v>
      </c>
      <c r="E68" s="238">
        <v>22</v>
      </c>
      <c r="F68" s="239"/>
      <c r="G68" s="240">
        <f>ROUND(E68*F68,2)</f>
        <v>0</v>
      </c>
      <c r="H68" s="239"/>
      <c r="I68" s="240">
        <f>ROUND(E68*H68,2)</f>
        <v>0</v>
      </c>
      <c r="J68" s="239"/>
      <c r="K68" s="240">
        <f>ROUND(E68*J68,2)</f>
        <v>0</v>
      </c>
      <c r="L68" s="240">
        <v>21</v>
      </c>
      <c r="M68" s="240">
        <f>G68*(1+L68/100)</f>
        <v>0</v>
      </c>
      <c r="N68" s="238">
        <v>0</v>
      </c>
      <c r="O68" s="238">
        <f>ROUND(E68*N68,2)</f>
        <v>0</v>
      </c>
      <c r="P68" s="238">
        <v>0</v>
      </c>
      <c r="Q68" s="238">
        <f>ROUND(E68*P68,2)</f>
        <v>0</v>
      </c>
      <c r="R68" s="240"/>
      <c r="S68" s="240" t="s">
        <v>496</v>
      </c>
      <c r="T68" s="241" t="s">
        <v>379</v>
      </c>
      <c r="U68" s="223">
        <v>0</v>
      </c>
      <c r="V68" s="223">
        <f>ROUND(E68*U68,2)</f>
        <v>0</v>
      </c>
      <c r="W68" s="223"/>
      <c r="X68" s="223" t="s">
        <v>205</v>
      </c>
      <c r="Y68" s="223" t="s">
        <v>206</v>
      </c>
      <c r="Z68" s="212"/>
      <c r="AA68" s="212"/>
      <c r="AB68" s="212"/>
      <c r="AC68" s="212"/>
      <c r="AD68" s="212"/>
      <c r="AE68" s="212"/>
      <c r="AF68" s="212"/>
      <c r="AG68" s="212" t="s">
        <v>1724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5"/>
      <c r="D69" s="247"/>
      <c r="E69" s="247"/>
      <c r="F69" s="247"/>
      <c r="G69" s="247"/>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215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5">
        <v>30</v>
      </c>
      <c r="B70" s="236" t="s">
        <v>1782</v>
      </c>
      <c r="C70" s="249" t="s">
        <v>1783</v>
      </c>
      <c r="D70" s="237" t="s">
        <v>384</v>
      </c>
      <c r="E70" s="238">
        <v>272</v>
      </c>
      <c r="F70" s="239"/>
      <c r="G70" s="240">
        <f>ROUND(E70*F70,2)</f>
        <v>0</v>
      </c>
      <c r="H70" s="239"/>
      <c r="I70" s="240">
        <f>ROUND(E70*H70,2)</f>
        <v>0</v>
      </c>
      <c r="J70" s="239"/>
      <c r="K70" s="240">
        <f>ROUND(E70*J70,2)</f>
        <v>0</v>
      </c>
      <c r="L70" s="240">
        <v>21</v>
      </c>
      <c r="M70" s="240">
        <f>G70*(1+L70/100)</f>
        <v>0</v>
      </c>
      <c r="N70" s="238">
        <v>0</v>
      </c>
      <c r="O70" s="238">
        <f>ROUND(E70*N70,2)</f>
        <v>0</v>
      </c>
      <c r="P70" s="238">
        <v>0</v>
      </c>
      <c r="Q70" s="238">
        <f>ROUND(E70*P70,2)</f>
        <v>0</v>
      </c>
      <c r="R70" s="240"/>
      <c r="S70" s="240" t="s">
        <v>496</v>
      </c>
      <c r="T70" s="241" t="s">
        <v>379</v>
      </c>
      <c r="U70" s="223">
        <v>0</v>
      </c>
      <c r="V70" s="223">
        <f>ROUND(E70*U70,2)</f>
        <v>0</v>
      </c>
      <c r="W70" s="223"/>
      <c r="X70" s="223" t="s">
        <v>205</v>
      </c>
      <c r="Y70" s="223" t="s">
        <v>206</v>
      </c>
      <c r="Z70" s="212"/>
      <c r="AA70" s="212"/>
      <c r="AB70" s="212"/>
      <c r="AC70" s="212"/>
      <c r="AD70" s="212"/>
      <c r="AE70" s="212"/>
      <c r="AF70" s="212"/>
      <c r="AG70" s="212" t="s">
        <v>1724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5"/>
      <c r="D71" s="247"/>
      <c r="E71" s="247"/>
      <c r="F71" s="247"/>
      <c r="G71" s="247"/>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215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5">
        <v>31</v>
      </c>
      <c r="B72" s="236" t="s">
        <v>1784</v>
      </c>
      <c r="C72" s="249" t="s">
        <v>1785</v>
      </c>
      <c r="D72" s="237" t="s">
        <v>384</v>
      </c>
      <c r="E72" s="238">
        <v>14</v>
      </c>
      <c r="F72" s="239"/>
      <c r="G72" s="240">
        <f>ROUND(E72*F72,2)</f>
        <v>0</v>
      </c>
      <c r="H72" s="239"/>
      <c r="I72" s="240">
        <f>ROUND(E72*H72,2)</f>
        <v>0</v>
      </c>
      <c r="J72" s="239"/>
      <c r="K72" s="240">
        <f>ROUND(E72*J72,2)</f>
        <v>0</v>
      </c>
      <c r="L72" s="240">
        <v>21</v>
      </c>
      <c r="M72" s="240">
        <f>G72*(1+L72/100)</f>
        <v>0</v>
      </c>
      <c r="N72" s="238">
        <v>0</v>
      </c>
      <c r="O72" s="238">
        <f>ROUND(E72*N72,2)</f>
        <v>0</v>
      </c>
      <c r="P72" s="238">
        <v>0</v>
      </c>
      <c r="Q72" s="238">
        <f>ROUND(E72*P72,2)</f>
        <v>0</v>
      </c>
      <c r="R72" s="240"/>
      <c r="S72" s="240" t="s">
        <v>496</v>
      </c>
      <c r="T72" s="241" t="s">
        <v>379</v>
      </c>
      <c r="U72" s="223">
        <v>0</v>
      </c>
      <c r="V72" s="223">
        <f>ROUND(E72*U72,2)</f>
        <v>0</v>
      </c>
      <c r="W72" s="223"/>
      <c r="X72" s="223" t="s">
        <v>205</v>
      </c>
      <c r="Y72" s="223" t="s">
        <v>206</v>
      </c>
      <c r="Z72" s="212"/>
      <c r="AA72" s="212"/>
      <c r="AB72" s="212"/>
      <c r="AC72" s="212"/>
      <c r="AD72" s="212"/>
      <c r="AE72" s="212"/>
      <c r="AF72" s="212"/>
      <c r="AG72" s="212" t="s">
        <v>1724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5"/>
      <c r="D73" s="247"/>
      <c r="E73" s="247"/>
      <c r="F73" s="247"/>
      <c r="G73" s="247"/>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215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5">
        <v>32</v>
      </c>
      <c r="B74" s="236" t="s">
        <v>1786</v>
      </c>
      <c r="C74" s="249" t="s">
        <v>1787</v>
      </c>
      <c r="D74" s="237" t="s">
        <v>384</v>
      </c>
      <c r="E74" s="238">
        <v>13</v>
      </c>
      <c r="F74" s="239"/>
      <c r="G74" s="240">
        <f>ROUND(E74*F74,2)</f>
        <v>0</v>
      </c>
      <c r="H74" s="239"/>
      <c r="I74" s="240">
        <f>ROUND(E74*H74,2)</f>
        <v>0</v>
      </c>
      <c r="J74" s="239"/>
      <c r="K74" s="240">
        <f>ROUND(E74*J74,2)</f>
        <v>0</v>
      </c>
      <c r="L74" s="240">
        <v>21</v>
      </c>
      <c r="M74" s="240">
        <f>G74*(1+L74/100)</f>
        <v>0</v>
      </c>
      <c r="N74" s="238">
        <v>0</v>
      </c>
      <c r="O74" s="238">
        <f>ROUND(E74*N74,2)</f>
        <v>0</v>
      </c>
      <c r="P74" s="238">
        <v>0</v>
      </c>
      <c r="Q74" s="238">
        <f>ROUND(E74*P74,2)</f>
        <v>0</v>
      </c>
      <c r="R74" s="240"/>
      <c r="S74" s="240" t="s">
        <v>496</v>
      </c>
      <c r="T74" s="241" t="s">
        <v>379</v>
      </c>
      <c r="U74" s="223">
        <v>0</v>
      </c>
      <c r="V74" s="223">
        <f>ROUND(E74*U74,2)</f>
        <v>0</v>
      </c>
      <c r="W74" s="223"/>
      <c r="X74" s="223" t="s">
        <v>205</v>
      </c>
      <c r="Y74" s="223" t="s">
        <v>206</v>
      </c>
      <c r="Z74" s="212"/>
      <c r="AA74" s="212"/>
      <c r="AB74" s="212"/>
      <c r="AC74" s="212"/>
      <c r="AD74" s="212"/>
      <c r="AE74" s="212"/>
      <c r="AF74" s="212"/>
      <c r="AG74" s="212" t="s">
        <v>1724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5"/>
      <c r="D75" s="247"/>
      <c r="E75" s="247"/>
      <c r="F75" s="247"/>
      <c r="G75" s="247"/>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215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5">
        <v>33</v>
      </c>
      <c r="B76" s="236" t="s">
        <v>1788</v>
      </c>
      <c r="C76" s="249" t="s">
        <v>1789</v>
      </c>
      <c r="D76" s="237" t="s">
        <v>384</v>
      </c>
      <c r="E76" s="238">
        <v>2</v>
      </c>
      <c r="F76" s="239"/>
      <c r="G76" s="240">
        <f>ROUND(E76*F76,2)</f>
        <v>0</v>
      </c>
      <c r="H76" s="239"/>
      <c r="I76" s="240">
        <f>ROUND(E76*H76,2)</f>
        <v>0</v>
      </c>
      <c r="J76" s="239"/>
      <c r="K76" s="240">
        <f>ROUND(E76*J76,2)</f>
        <v>0</v>
      </c>
      <c r="L76" s="240">
        <v>21</v>
      </c>
      <c r="M76" s="240">
        <f>G76*(1+L76/100)</f>
        <v>0</v>
      </c>
      <c r="N76" s="238">
        <v>0</v>
      </c>
      <c r="O76" s="238">
        <f>ROUND(E76*N76,2)</f>
        <v>0</v>
      </c>
      <c r="P76" s="238">
        <v>0</v>
      </c>
      <c r="Q76" s="238">
        <f>ROUND(E76*P76,2)</f>
        <v>0</v>
      </c>
      <c r="R76" s="240"/>
      <c r="S76" s="240" t="s">
        <v>496</v>
      </c>
      <c r="T76" s="241" t="s">
        <v>379</v>
      </c>
      <c r="U76" s="223">
        <v>0</v>
      </c>
      <c r="V76" s="223">
        <f>ROUND(E76*U76,2)</f>
        <v>0</v>
      </c>
      <c r="W76" s="223"/>
      <c r="X76" s="223" t="s">
        <v>205</v>
      </c>
      <c r="Y76" s="223" t="s">
        <v>206</v>
      </c>
      <c r="Z76" s="212"/>
      <c r="AA76" s="212"/>
      <c r="AB76" s="212"/>
      <c r="AC76" s="212"/>
      <c r="AD76" s="212"/>
      <c r="AE76" s="212"/>
      <c r="AF76" s="212"/>
      <c r="AG76" s="212" t="s">
        <v>1724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5"/>
      <c r="D77" s="247"/>
      <c r="E77" s="247"/>
      <c r="F77" s="247"/>
      <c r="G77" s="247"/>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215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5">
        <v>34</v>
      </c>
      <c r="B78" s="236" t="s">
        <v>1790</v>
      </c>
      <c r="C78" s="249" t="s">
        <v>1791</v>
      </c>
      <c r="D78" s="237" t="s">
        <v>1723</v>
      </c>
      <c r="E78" s="238">
        <v>1</v>
      </c>
      <c r="F78" s="239"/>
      <c r="G78" s="240">
        <f>ROUND(E78*F78,2)</f>
        <v>0</v>
      </c>
      <c r="H78" s="239"/>
      <c r="I78" s="240">
        <f>ROUND(E78*H78,2)</f>
        <v>0</v>
      </c>
      <c r="J78" s="239"/>
      <c r="K78" s="240">
        <f>ROUND(E78*J78,2)</f>
        <v>0</v>
      </c>
      <c r="L78" s="240">
        <v>21</v>
      </c>
      <c r="M78" s="240">
        <f>G78*(1+L78/100)</f>
        <v>0</v>
      </c>
      <c r="N78" s="238">
        <v>0</v>
      </c>
      <c r="O78" s="238">
        <f>ROUND(E78*N78,2)</f>
        <v>0</v>
      </c>
      <c r="P78" s="238">
        <v>0</v>
      </c>
      <c r="Q78" s="238">
        <f>ROUND(E78*P78,2)</f>
        <v>0</v>
      </c>
      <c r="R78" s="240"/>
      <c r="S78" s="240" t="s">
        <v>496</v>
      </c>
      <c r="T78" s="241" t="s">
        <v>379</v>
      </c>
      <c r="U78" s="223">
        <v>0</v>
      </c>
      <c r="V78" s="223">
        <f>ROUND(E78*U78,2)</f>
        <v>0</v>
      </c>
      <c r="W78" s="223"/>
      <c r="X78" s="223" t="s">
        <v>205</v>
      </c>
      <c r="Y78" s="223" t="s">
        <v>206</v>
      </c>
      <c r="Z78" s="212"/>
      <c r="AA78" s="212"/>
      <c r="AB78" s="212"/>
      <c r="AC78" s="212"/>
      <c r="AD78" s="212"/>
      <c r="AE78" s="212"/>
      <c r="AF78" s="212"/>
      <c r="AG78" s="212" t="s">
        <v>1724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5"/>
      <c r="D79" s="247"/>
      <c r="E79" s="247"/>
      <c r="F79" s="247"/>
      <c r="G79" s="247"/>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215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5">
        <v>35</v>
      </c>
      <c r="B80" s="236" t="s">
        <v>1792</v>
      </c>
      <c r="C80" s="249" t="s">
        <v>1793</v>
      </c>
      <c r="D80" s="237" t="s">
        <v>1723</v>
      </c>
      <c r="E80" s="238">
        <v>295</v>
      </c>
      <c r="F80" s="239"/>
      <c r="G80" s="240">
        <f>ROUND(E80*F80,2)</f>
        <v>0</v>
      </c>
      <c r="H80" s="239"/>
      <c r="I80" s="240">
        <f>ROUND(E80*H80,2)</f>
        <v>0</v>
      </c>
      <c r="J80" s="239"/>
      <c r="K80" s="240">
        <f>ROUND(E80*J80,2)</f>
        <v>0</v>
      </c>
      <c r="L80" s="240">
        <v>21</v>
      </c>
      <c r="M80" s="240">
        <f>G80*(1+L80/100)</f>
        <v>0</v>
      </c>
      <c r="N80" s="238">
        <v>0</v>
      </c>
      <c r="O80" s="238">
        <f>ROUND(E80*N80,2)</f>
        <v>0</v>
      </c>
      <c r="P80" s="238">
        <v>0</v>
      </c>
      <c r="Q80" s="238">
        <f>ROUND(E80*P80,2)</f>
        <v>0</v>
      </c>
      <c r="R80" s="240"/>
      <c r="S80" s="240" t="s">
        <v>496</v>
      </c>
      <c r="T80" s="241" t="s">
        <v>379</v>
      </c>
      <c r="U80" s="223">
        <v>0</v>
      </c>
      <c r="V80" s="223">
        <f>ROUND(E80*U80,2)</f>
        <v>0</v>
      </c>
      <c r="W80" s="223"/>
      <c r="X80" s="223" t="s">
        <v>205</v>
      </c>
      <c r="Y80" s="223" t="s">
        <v>206</v>
      </c>
      <c r="Z80" s="212"/>
      <c r="AA80" s="212"/>
      <c r="AB80" s="212"/>
      <c r="AC80" s="212"/>
      <c r="AD80" s="212"/>
      <c r="AE80" s="212"/>
      <c r="AF80" s="212"/>
      <c r="AG80" s="212" t="s">
        <v>1724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5"/>
      <c r="D81" s="247"/>
      <c r="E81" s="247"/>
      <c r="F81" s="247"/>
      <c r="G81" s="247"/>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215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5">
        <v>36</v>
      </c>
      <c r="B82" s="236" t="s">
        <v>1794</v>
      </c>
      <c r="C82" s="249" t="s">
        <v>1795</v>
      </c>
      <c r="D82" s="237" t="s">
        <v>1723</v>
      </c>
      <c r="E82" s="238">
        <v>33</v>
      </c>
      <c r="F82" s="239"/>
      <c r="G82" s="240">
        <f>ROUND(E82*F82,2)</f>
        <v>0</v>
      </c>
      <c r="H82" s="239"/>
      <c r="I82" s="240">
        <f>ROUND(E82*H82,2)</f>
        <v>0</v>
      </c>
      <c r="J82" s="239"/>
      <c r="K82" s="240">
        <f>ROUND(E82*J82,2)</f>
        <v>0</v>
      </c>
      <c r="L82" s="240">
        <v>21</v>
      </c>
      <c r="M82" s="240">
        <f>G82*(1+L82/100)</f>
        <v>0</v>
      </c>
      <c r="N82" s="238">
        <v>0</v>
      </c>
      <c r="O82" s="238">
        <f>ROUND(E82*N82,2)</f>
        <v>0</v>
      </c>
      <c r="P82" s="238">
        <v>0</v>
      </c>
      <c r="Q82" s="238">
        <f>ROUND(E82*P82,2)</f>
        <v>0</v>
      </c>
      <c r="R82" s="240"/>
      <c r="S82" s="240" t="s">
        <v>496</v>
      </c>
      <c r="T82" s="241" t="s">
        <v>379</v>
      </c>
      <c r="U82" s="223">
        <v>0</v>
      </c>
      <c r="V82" s="223">
        <f>ROUND(E82*U82,2)</f>
        <v>0</v>
      </c>
      <c r="W82" s="223"/>
      <c r="X82" s="223" t="s">
        <v>205</v>
      </c>
      <c r="Y82" s="223" t="s">
        <v>206</v>
      </c>
      <c r="Z82" s="212"/>
      <c r="AA82" s="212"/>
      <c r="AB82" s="212"/>
      <c r="AC82" s="212"/>
      <c r="AD82" s="212"/>
      <c r="AE82" s="212"/>
      <c r="AF82" s="212"/>
      <c r="AG82" s="212" t="s">
        <v>1724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5"/>
      <c r="D83" s="247"/>
      <c r="E83" s="247"/>
      <c r="F83" s="247"/>
      <c r="G83" s="247"/>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215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5">
        <v>37</v>
      </c>
      <c r="B84" s="236" t="s">
        <v>1796</v>
      </c>
      <c r="C84" s="249" t="s">
        <v>1797</v>
      </c>
      <c r="D84" s="237" t="s">
        <v>1723</v>
      </c>
      <c r="E84" s="238">
        <v>10</v>
      </c>
      <c r="F84" s="239"/>
      <c r="G84" s="240">
        <f>ROUND(E84*F84,2)</f>
        <v>0</v>
      </c>
      <c r="H84" s="239"/>
      <c r="I84" s="240">
        <f>ROUND(E84*H84,2)</f>
        <v>0</v>
      </c>
      <c r="J84" s="239"/>
      <c r="K84" s="240">
        <f>ROUND(E84*J84,2)</f>
        <v>0</v>
      </c>
      <c r="L84" s="240">
        <v>21</v>
      </c>
      <c r="M84" s="240">
        <f>G84*(1+L84/100)</f>
        <v>0</v>
      </c>
      <c r="N84" s="238">
        <v>0</v>
      </c>
      <c r="O84" s="238">
        <f>ROUND(E84*N84,2)</f>
        <v>0</v>
      </c>
      <c r="P84" s="238">
        <v>0</v>
      </c>
      <c r="Q84" s="238">
        <f>ROUND(E84*P84,2)</f>
        <v>0</v>
      </c>
      <c r="R84" s="240"/>
      <c r="S84" s="240" t="s">
        <v>496</v>
      </c>
      <c r="T84" s="241" t="s">
        <v>379</v>
      </c>
      <c r="U84" s="223">
        <v>0</v>
      </c>
      <c r="V84" s="223">
        <f>ROUND(E84*U84,2)</f>
        <v>0</v>
      </c>
      <c r="W84" s="223"/>
      <c r="X84" s="223" t="s">
        <v>205</v>
      </c>
      <c r="Y84" s="223" t="s">
        <v>206</v>
      </c>
      <c r="Z84" s="212"/>
      <c r="AA84" s="212"/>
      <c r="AB84" s="212"/>
      <c r="AC84" s="212"/>
      <c r="AD84" s="212"/>
      <c r="AE84" s="212"/>
      <c r="AF84" s="212"/>
      <c r="AG84" s="212" t="s">
        <v>1724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5"/>
      <c r="D85" s="247"/>
      <c r="E85" s="247"/>
      <c r="F85" s="247"/>
      <c r="G85" s="247"/>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215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5">
        <v>38</v>
      </c>
      <c r="B86" s="236" t="s">
        <v>1798</v>
      </c>
      <c r="C86" s="249" t="s">
        <v>1799</v>
      </c>
      <c r="D86" s="237" t="s">
        <v>1723</v>
      </c>
      <c r="E86" s="238">
        <v>6</v>
      </c>
      <c r="F86" s="239"/>
      <c r="G86" s="240">
        <f>ROUND(E86*F86,2)</f>
        <v>0</v>
      </c>
      <c r="H86" s="239"/>
      <c r="I86" s="240">
        <f>ROUND(E86*H86,2)</f>
        <v>0</v>
      </c>
      <c r="J86" s="239"/>
      <c r="K86" s="240">
        <f>ROUND(E86*J86,2)</f>
        <v>0</v>
      </c>
      <c r="L86" s="240">
        <v>21</v>
      </c>
      <c r="M86" s="240">
        <f>G86*(1+L86/100)</f>
        <v>0</v>
      </c>
      <c r="N86" s="238">
        <v>0</v>
      </c>
      <c r="O86" s="238">
        <f>ROUND(E86*N86,2)</f>
        <v>0</v>
      </c>
      <c r="P86" s="238">
        <v>0</v>
      </c>
      <c r="Q86" s="238">
        <f>ROUND(E86*P86,2)</f>
        <v>0</v>
      </c>
      <c r="R86" s="240"/>
      <c r="S86" s="240" t="s">
        <v>496</v>
      </c>
      <c r="T86" s="241" t="s">
        <v>379</v>
      </c>
      <c r="U86" s="223">
        <v>0</v>
      </c>
      <c r="V86" s="223">
        <f>ROUND(E86*U86,2)</f>
        <v>0</v>
      </c>
      <c r="W86" s="223"/>
      <c r="X86" s="223" t="s">
        <v>205</v>
      </c>
      <c r="Y86" s="223" t="s">
        <v>206</v>
      </c>
      <c r="Z86" s="212"/>
      <c r="AA86" s="212"/>
      <c r="AB86" s="212"/>
      <c r="AC86" s="212"/>
      <c r="AD86" s="212"/>
      <c r="AE86" s="212"/>
      <c r="AF86" s="212"/>
      <c r="AG86" s="212" t="s">
        <v>1724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5"/>
      <c r="D87" s="247"/>
      <c r="E87" s="247"/>
      <c r="F87" s="247"/>
      <c r="G87" s="247"/>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215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5">
        <v>39</v>
      </c>
      <c r="B88" s="236" t="s">
        <v>1800</v>
      </c>
      <c r="C88" s="249" t="s">
        <v>1801</v>
      </c>
      <c r="D88" s="237" t="s">
        <v>1723</v>
      </c>
      <c r="E88" s="238">
        <v>12</v>
      </c>
      <c r="F88" s="239"/>
      <c r="G88" s="240">
        <f>ROUND(E88*F88,2)</f>
        <v>0</v>
      </c>
      <c r="H88" s="239"/>
      <c r="I88" s="240">
        <f>ROUND(E88*H88,2)</f>
        <v>0</v>
      </c>
      <c r="J88" s="239"/>
      <c r="K88" s="240">
        <f>ROUND(E88*J88,2)</f>
        <v>0</v>
      </c>
      <c r="L88" s="240">
        <v>21</v>
      </c>
      <c r="M88" s="240">
        <f>G88*(1+L88/100)</f>
        <v>0</v>
      </c>
      <c r="N88" s="238">
        <v>0</v>
      </c>
      <c r="O88" s="238">
        <f>ROUND(E88*N88,2)</f>
        <v>0</v>
      </c>
      <c r="P88" s="238">
        <v>0</v>
      </c>
      <c r="Q88" s="238">
        <f>ROUND(E88*P88,2)</f>
        <v>0</v>
      </c>
      <c r="R88" s="240"/>
      <c r="S88" s="240" t="s">
        <v>496</v>
      </c>
      <c r="T88" s="241" t="s">
        <v>379</v>
      </c>
      <c r="U88" s="223">
        <v>0</v>
      </c>
      <c r="V88" s="223">
        <f>ROUND(E88*U88,2)</f>
        <v>0</v>
      </c>
      <c r="W88" s="223"/>
      <c r="X88" s="223" t="s">
        <v>205</v>
      </c>
      <c r="Y88" s="223" t="s">
        <v>206</v>
      </c>
      <c r="Z88" s="212"/>
      <c r="AA88" s="212"/>
      <c r="AB88" s="212"/>
      <c r="AC88" s="212"/>
      <c r="AD88" s="212"/>
      <c r="AE88" s="212"/>
      <c r="AF88" s="212"/>
      <c r="AG88" s="212" t="s">
        <v>1724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5"/>
      <c r="D89" s="247"/>
      <c r="E89" s="247"/>
      <c r="F89" s="247"/>
      <c r="G89" s="247"/>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215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5">
        <v>40</v>
      </c>
      <c r="B90" s="236" t="s">
        <v>1802</v>
      </c>
      <c r="C90" s="249" t="s">
        <v>1803</v>
      </c>
      <c r="D90" s="237" t="s">
        <v>1723</v>
      </c>
      <c r="E90" s="238">
        <v>1</v>
      </c>
      <c r="F90" s="239"/>
      <c r="G90" s="240">
        <f>ROUND(E90*F90,2)</f>
        <v>0</v>
      </c>
      <c r="H90" s="239"/>
      <c r="I90" s="240">
        <f>ROUND(E90*H90,2)</f>
        <v>0</v>
      </c>
      <c r="J90" s="239"/>
      <c r="K90" s="240">
        <f>ROUND(E90*J90,2)</f>
        <v>0</v>
      </c>
      <c r="L90" s="240">
        <v>21</v>
      </c>
      <c r="M90" s="240">
        <f>G90*(1+L90/100)</f>
        <v>0</v>
      </c>
      <c r="N90" s="238">
        <v>0</v>
      </c>
      <c r="O90" s="238">
        <f>ROUND(E90*N90,2)</f>
        <v>0</v>
      </c>
      <c r="P90" s="238">
        <v>0</v>
      </c>
      <c r="Q90" s="238">
        <f>ROUND(E90*P90,2)</f>
        <v>0</v>
      </c>
      <c r="R90" s="240"/>
      <c r="S90" s="240" t="s">
        <v>496</v>
      </c>
      <c r="T90" s="241" t="s">
        <v>379</v>
      </c>
      <c r="U90" s="223">
        <v>0</v>
      </c>
      <c r="V90" s="223">
        <f>ROUND(E90*U90,2)</f>
        <v>0</v>
      </c>
      <c r="W90" s="223"/>
      <c r="X90" s="223" t="s">
        <v>205</v>
      </c>
      <c r="Y90" s="223" t="s">
        <v>206</v>
      </c>
      <c r="Z90" s="212"/>
      <c r="AA90" s="212"/>
      <c r="AB90" s="212"/>
      <c r="AC90" s="212"/>
      <c r="AD90" s="212"/>
      <c r="AE90" s="212"/>
      <c r="AF90" s="212"/>
      <c r="AG90" s="212" t="s">
        <v>1724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5"/>
      <c r="D91" s="247"/>
      <c r="E91" s="247"/>
      <c r="F91" s="247"/>
      <c r="G91" s="247"/>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215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5">
        <v>41</v>
      </c>
      <c r="B92" s="236" t="s">
        <v>1804</v>
      </c>
      <c r="C92" s="249" t="s">
        <v>1805</v>
      </c>
      <c r="D92" s="237" t="s">
        <v>1723</v>
      </c>
      <c r="E92" s="238">
        <v>6</v>
      </c>
      <c r="F92" s="239"/>
      <c r="G92" s="240">
        <f>ROUND(E92*F92,2)</f>
        <v>0</v>
      </c>
      <c r="H92" s="239"/>
      <c r="I92" s="240">
        <f>ROUND(E92*H92,2)</f>
        <v>0</v>
      </c>
      <c r="J92" s="239"/>
      <c r="K92" s="240">
        <f>ROUND(E92*J92,2)</f>
        <v>0</v>
      </c>
      <c r="L92" s="240">
        <v>21</v>
      </c>
      <c r="M92" s="240">
        <f>G92*(1+L92/100)</f>
        <v>0</v>
      </c>
      <c r="N92" s="238">
        <v>0</v>
      </c>
      <c r="O92" s="238">
        <f>ROUND(E92*N92,2)</f>
        <v>0</v>
      </c>
      <c r="P92" s="238">
        <v>0</v>
      </c>
      <c r="Q92" s="238">
        <f>ROUND(E92*P92,2)</f>
        <v>0</v>
      </c>
      <c r="R92" s="240"/>
      <c r="S92" s="240" t="s">
        <v>496</v>
      </c>
      <c r="T92" s="241" t="s">
        <v>379</v>
      </c>
      <c r="U92" s="223">
        <v>0</v>
      </c>
      <c r="V92" s="223">
        <f>ROUND(E92*U92,2)</f>
        <v>0</v>
      </c>
      <c r="W92" s="223"/>
      <c r="X92" s="223" t="s">
        <v>205</v>
      </c>
      <c r="Y92" s="223" t="s">
        <v>206</v>
      </c>
      <c r="Z92" s="212"/>
      <c r="AA92" s="212"/>
      <c r="AB92" s="212"/>
      <c r="AC92" s="212"/>
      <c r="AD92" s="212"/>
      <c r="AE92" s="212"/>
      <c r="AF92" s="212"/>
      <c r="AG92" s="212" t="s">
        <v>1724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5"/>
      <c r="D93" s="247"/>
      <c r="E93" s="247"/>
      <c r="F93" s="247"/>
      <c r="G93" s="247"/>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215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5">
        <v>42</v>
      </c>
      <c r="B94" s="236" t="s">
        <v>1806</v>
      </c>
      <c r="C94" s="249" t="s">
        <v>1807</v>
      </c>
      <c r="D94" s="237" t="s">
        <v>1723</v>
      </c>
      <c r="E94" s="238">
        <v>18</v>
      </c>
      <c r="F94" s="239"/>
      <c r="G94" s="240">
        <f>ROUND(E94*F94,2)</f>
        <v>0</v>
      </c>
      <c r="H94" s="239"/>
      <c r="I94" s="240">
        <f>ROUND(E94*H94,2)</f>
        <v>0</v>
      </c>
      <c r="J94" s="239"/>
      <c r="K94" s="240">
        <f>ROUND(E94*J94,2)</f>
        <v>0</v>
      </c>
      <c r="L94" s="240">
        <v>21</v>
      </c>
      <c r="M94" s="240">
        <f>G94*(1+L94/100)</f>
        <v>0</v>
      </c>
      <c r="N94" s="238">
        <v>0</v>
      </c>
      <c r="O94" s="238">
        <f>ROUND(E94*N94,2)</f>
        <v>0</v>
      </c>
      <c r="P94" s="238">
        <v>0</v>
      </c>
      <c r="Q94" s="238">
        <f>ROUND(E94*P94,2)</f>
        <v>0</v>
      </c>
      <c r="R94" s="240"/>
      <c r="S94" s="240" t="s">
        <v>496</v>
      </c>
      <c r="T94" s="241" t="s">
        <v>379</v>
      </c>
      <c r="U94" s="223">
        <v>0</v>
      </c>
      <c r="V94" s="223">
        <f>ROUND(E94*U94,2)</f>
        <v>0</v>
      </c>
      <c r="W94" s="223"/>
      <c r="X94" s="223" t="s">
        <v>205</v>
      </c>
      <c r="Y94" s="223" t="s">
        <v>206</v>
      </c>
      <c r="Z94" s="212"/>
      <c r="AA94" s="212"/>
      <c r="AB94" s="212"/>
      <c r="AC94" s="212"/>
      <c r="AD94" s="212"/>
      <c r="AE94" s="212"/>
      <c r="AF94" s="212"/>
      <c r="AG94" s="212" t="s">
        <v>1724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5"/>
      <c r="D95" s="247"/>
      <c r="E95" s="247"/>
      <c r="F95" s="247"/>
      <c r="G95" s="247"/>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215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5">
        <v>43</v>
      </c>
      <c r="B96" s="236" t="s">
        <v>1808</v>
      </c>
      <c r="C96" s="249" t="s">
        <v>1809</v>
      </c>
      <c r="D96" s="237" t="s">
        <v>1723</v>
      </c>
      <c r="E96" s="238">
        <v>7</v>
      </c>
      <c r="F96" s="239"/>
      <c r="G96" s="240">
        <f>ROUND(E96*F96,2)</f>
        <v>0</v>
      </c>
      <c r="H96" s="239"/>
      <c r="I96" s="240">
        <f>ROUND(E96*H96,2)</f>
        <v>0</v>
      </c>
      <c r="J96" s="239"/>
      <c r="K96" s="240">
        <f>ROUND(E96*J96,2)</f>
        <v>0</v>
      </c>
      <c r="L96" s="240">
        <v>21</v>
      </c>
      <c r="M96" s="240">
        <f>G96*(1+L96/100)</f>
        <v>0</v>
      </c>
      <c r="N96" s="238">
        <v>0</v>
      </c>
      <c r="O96" s="238">
        <f>ROUND(E96*N96,2)</f>
        <v>0</v>
      </c>
      <c r="P96" s="238">
        <v>0</v>
      </c>
      <c r="Q96" s="238">
        <f>ROUND(E96*P96,2)</f>
        <v>0</v>
      </c>
      <c r="R96" s="240"/>
      <c r="S96" s="240" t="s">
        <v>496</v>
      </c>
      <c r="T96" s="241" t="s">
        <v>379</v>
      </c>
      <c r="U96" s="223">
        <v>0</v>
      </c>
      <c r="V96" s="223">
        <f>ROUND(E96*U96,2)</f>
        <v>0</v>
      </c>
      <c r="W96" s="223"/>
      <c r="X96" s="223" t="s">
        <v>205</v>
      </c>
      <c r="Y96" s="223" t="s">
        <v>206</v>
      </c>
      <c r="Z96" s="212"/>
      <c r="AA96" s="212"/>
      <c r="AB96" s="212"/>
      <c r="AC96" s="212"/>
      <c r="AD96" s="212"/>
      <c r="AE96" s="212"/>
      <c r="AF96" s="212"/>
      <c r="AG96" s="212" t="s">
        <v>1724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5"/>
      <c r="D97" s="247"/>
      <c r="E97" s="247"/>
      <c r="F97" s="247"/>
      <c r="G97" s="247"/>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215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5">
        <v>44</v>
      </c>
      <c r="B98" s="236" t="s">
        <v>1810</v>
      </c>
      <c r="C98" s="249" t="s">
        <v>1811</v>
      </c>
      <c r="D98" s="237" t="s">
        <v>1723</v>
      </c>
      <c r="E98" s="238">
        <v>3</v>
      </c>
      <c r="F98" s="239"/>
      <c r="G98" s="240">
        <f>ROUND(E98*F98,2)</f>
        <v>0</v>
      </c>
      <c r="H98" s="239"/>
      <c r="I98" s="240">
        <f>ROUND(E98*H98,2)</f>
        <v>0</v>
      </c>
      <c r="J98" s="239"/>
      <c r="K98" s="240">
        <f>ROUND(E98*J98,2)</f>
        <v>0</v>
      </c>
      <c r="L98" s="240">
        <v>21</v>
      </c>
      <c r="M98" s="240">
        <f>G98*(1+L98/100)</f>
        <v>0</v>
      </c>
      <c r="N98" s="238">
        <v>0</v>
      </c>
      <c r="O98" s="238">
        <f>ROUND(E98*N98,2)</f>
        <v>0</v>
      </c>
      <c r="P98" s="238">
        <v>0</v>
      </c>
      <c r="Q98" s="238">
        <f>ROUND(E98*P98,2)</f>
        <v>0</v>
      </c>
      <c r="R98" s="240"/>
      <c r="S98" s="240" t="s">
        <v>496</v>
      </c>
      <c r="T98" s="241" t="s">
        <v>379</v>
      </c>
      <c r="U98" s="223">
        <v>0</v>
      </c>
      <c r="V98" s="223">
        <f>ROUND(E98*U98,2)</f>
        <v>0</v>
      </c>
      <c r="W98" s="223"/>
      <c r="X98" s="223" t="s">
        <v>205</v>
      </c>
      <c r="Y98" s="223" t="s">
        <v>206</v>
      </c>
      <c r="Z98" s="212"/>
      <c r="AA98" s="212"/>
      <c r="AB98" s="212"/>
      <c r="AC98" s="212"/>
      <c r="AD98" s="212"/>
      <c r="AE98" s="212"/>
      <c r="AF98" s="212"/>
      <c r="AG98" s="212" t="s">
        <v>1724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5"/>
      <c r="D99" s="247"/>
      <c r="E99" s="247"/>
      <c r="F99" s="247"/>
      <c r="G99" s="247"/>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215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5">
        <v>45</v>
      </c>
      <c r="B100" s="236" t="s">
        <v>1812</v>
      </c>
      <c r="C100" s="249" t="s">
        <v>1813</v>
      </c>
      <c r="D100" s="237" t="s">
        <v>1723</v>
      </c>
      <c r="E100" s="238">
        <v>7</v>
      </c>
      <c r="F100" s="239"/>
      <c r="G100" s="240">
        <f>ROUND(E100*F100,2)</f>
        <v>0</v>
      </c>
      <c r="H100" s="239"/>
      <c r="I100" s="240">
        <f>ROUND(E100*H100,2)</f>
        <v>0</v>
      </c>
      <c r="J100" s="239"/>
      <c r="K100" s="240">
        <f>ROUND(E100*J100,2)</f>
        <v>0</v>
      </c>
      <c r="L100" s="240">
        <v>21</v>
      </c>
      <c r="M100" s="240">
        <f>G100*(1+L100/100)</f>
        <v>0</v>
      </c>
      <c r="N100" s="238">
        <v>0</v>
      </c>
      <c r="O100" s="238">
        <f>ROUND(E100*N100,2)</f>
        <v>0</v>
      </c>
      <c r="P100" s="238">
        <v>0</v>
      </c>
      <c r="Q100" s="238">
        <f>ROUND(E100*P100,2)</f>
        <v>0</v>
      </c>
      <c r="R100" s="240"/>
      <c r="S100" s="240" t="s">
        <v>496</v>
      </c>
      <c r="T100" s="241" t="s">
        <v>379</v>
      </c>
      <c r="U100" s="223">
        <v>0</v>
      </c>
      <c r="V100" s="223">
        <f>ROUND(E100*U100,2)</f>
        <v>0</v>
      </c>
      <c r="W100" s="223"/>
      <c r="X100" s="223" t="s">
        <v>205</v>
      </c>
      <c r="Y100" s="223" t="s">
        <v>206</v>
      </c>
      <c r="Z100" s="212"/>
      <c r="AA100" s="212"/>
      <c r="AB100" s="212"/>
      <c r="AC100" s="212"/>
      <c r="AD100" s="212"/>
      <c r="AE100" s="212"/>
      <c r="AF100" s="212"/>
      <c r="AG100" s="212" t="s">
        <v>1724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5"/>
      <c r="D101" s="247"/>
      <c r="E101" s="247"/>
      <c r="F101" s="247"/>
      <c r="G101" s="247"/>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215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5">
        <v>46</v>
      </c>
      <c r="B102" s="236" t="s">
        <v>1814</v>
      </c>
      <c r="C102" s="249" t="s">
        <v>1815</v>
      </c>
      <c r="D102" s="237" t="s">
        <v>1723</v>
      </c>
      <c r="E102" s="238">
        <v>7</v>
      </c>
      <c r="F102" s="239"/>
      <c r="G102" s="240">
        <f>ROUND(E102*F102,2)</f>
        <v>0</v>
      </c>
      <c r="H102" s="239"/>
      <c r="I102" s="240">
        <f>ROUND(E102*H102,2)</f>
        <v>0</v>
      </c>
      <c r="J102" s="239"/>
      <c r="K102" s="240">
        <f>ROUND(E102*J102,2)</f>
        <v>0</v>
      </c>
      <c r="L102" s="240">
        <v>21</v>
      </c>
      <c r="M102" s="240">
        <f>G102*(1+L102/100)</f>
        <v>0</v>
      </c>
      <c r="N102" s="238">
        <v>0</v>
      </c>
      <c r="O102" s="238">
        <f>ROUND(E102*N102,2)</f>
        <v>0</v>
      </c>
      <c r="P102" s="238">
        <v>0</v>
      </c>
      <c r="Q102" s="238">
        <f>ROUND(E102*P102,2)</f>
        <v>0</v>
      </c>
      <c r="R102" s="240"/>
      <c r="S102" s="240" t="s">
        <v>496</v>
      </c>
      <c r="T102" s="241" t="s">
        <v>379</v>
      </c>
      <c r="U102" s="223">
        <v>0</v>
      </c>
      <c r="V102" s="223">
        <f>ROUND(E102*U102,2)</f>
        <v>0</v>
      </c>
      <c r="W102" s="223"/>
      <c r="X102" s="223" t="s">
        <v>205</v>
      </c>
      <c r="Y102" s="223" t="s">
        <v>206</v>
      </c>
      <c r="Z102" s="212"/>
      <c r="AA102" s="212"/>
      <c r="AB102" s="212"/>
      <c r="AC102" s="212"/>
      <c r="AD102" s="212"/>
      <c r="AE102" s="212"/>
      <c r="AF102" s="212"/>
      <c r="AG102" s="212" t="s">
        <v>1724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5"/>
      <c r="D103" s="247"/>
      <c r="E103" s="247"/>
      <c r="F103" s="247"/>
      <c r="G103" s="247"/>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215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5">
        <v>47</v>
      </c>
      <c r="B104" s="236" t="s">
        <v>1816</v>
      </c>
      <c r="C104" s="249" t="s">
        <v>1817</v>
      </c>
      <c r="D104" s="237" t="s">
        <v>1723</v>
      </c>
      <c r="E104" s="238">
        <v>2</v>
      </c>
      <c r="F104" s="239"/>
      <c r="G104" s="240">
        <f>ROUND(E104*F104,2)</f>
        <v>0</v>
      </c>
      <c r="H104" s="239"/>
      <c r="I104" s="240">
        <f>ROUND(E104*H104,2)</f>
        <v>0</v>
      </c>
      <c r="J104" s="239"/>
      <c r="K104" s="240">
        <f>ROUND(E104*J104,2)</f>
        <v>0</v>
      </c>
      <c r="L104" s="240">
        <v>21</v>
      </c>
      <c r="M104" s="240">
        <f>G104*(1+L104/100)</f>
        <v>0</v>
      </c>
      <c r="N104" s="238">
        <v>0</v>
      </c>
      <c r="O104" s="238">
        <f>ROUND(E104*N104,2)</f>
        <v>0</v>
      </c>
      <c r="P104" s="238">
        <v>0</v>
      </c>
      <c r="Q104" s="238">
        <f>ROUND(E104*P104,2)</f>
        <v>0</v>
      </c>
      <c r="R104" s="240"/>
      <c r="S104" s="240" t="s">
        <v>496</v>
      </c>
      <c r="T104" s="241" t="s">
        <v>379</v>
      </c>
      <c r="U104" s="223">
        <v>0</v>
      </c>
      <c r="V104" s="223">
        <f>ROUND(E104*U104,2)</f>
        <v>0</v>
      </c>
      <c r="W104" s="223"/>
      <c r="X104" s="223" t="s">
        <v>205</v>
      </c>
      <c r="Y104" s="223" t="s">
        <v>206</v>
      </c>
      <c r="Z104" s="212"/>
      <c r="AA104" s="212"/>
      <c r="AB104" s="212"/>
      <c r="AC104" s="212"/>
      <c r="AD104" s="212"/>
      <c r="AE104" s="212"/>
      <c r="AF104" s="212"/>
      <c r="AG104" s="212" t="s">
        <v>1724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5"/>
      <c r="D105" s="247"/>
      <c r="E105" s="247"/>
      <c r="F105" s="247"/>
      <c r="G105" s="247"/>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215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5">
        <v>48</v>
      </c>
      <c r="B106" s="236" t="s">
        <v>1818</v>
      </c>
      <c r="C106" s="249" t="s">
        <v>1819</v>
      </c>
      <c r="D106" s="237" t="s">
        <v>1723</v>
      </c>
      <c r="E106" s="238">
        <v>1</v>
      </c>
      <c r="F106" s="239"/>
      <c r="G106" s="240">
        <f>ROUND(E106*F106,2)</f>
        <v>0</v>
      </c>
      <c r="H106" s="239"/>
      <c r="I106" s="240">
        <f>ROUND(E106*H106,2)</f>
        <v>0</v>
      </c>
      <c r="J106" s="239"/>
      <c r="K106" s="240">
        <f>ROUND(E106*J106,2)</f>
        <v>0</v>
      </c>
      <c r="L106" s="240">
        <v>21</v>
      </c>
      <c r="M106" s="240">
        <f>G106*(1+L106/100)</f>
        <v>0</v>
      </c>
      <c r="N106" s="238">
        <v>0</v>
      </c>
      <c r="O106" s="238">
        <f>ROUND(E106*N106,2)</f>
        <v>0</v>
      </c>
      <c r="P106" s="238">
        <v>0</v>
      </c>
      <c r="Q106" s="238">
        <f>ROUND(E106*P106,2)</f>
        <v>0</v>
      </c>
      <c r="R106" s="240"/>
      <c r="S106" s="240" t="s">
        <v>496</v>
      </c>
      <c r="T106" s="241" t="s">
        <v>379</v>
      </c>
      <c r="U106" s="223">
        <v>0</v>
      </c>
      <c r="V106" s="223">
        <f>ROUND(E106*U106,2)</f>
        <v>0</v>
      </c>
      <c r="W106" s="223"/>
      <c r="X106" s="223" t="s">
        <v>205</v>
      </c>
      <c r="Y106" s="223" t="s">
        <v>206</v>
      </c>
      <c r="Z106" s="212"/>
      <c r="AA106" s="212"/>
      <c r="AB106" s="212"/>
      <c r="AC106" s="212"/>
      <c r="AD106" s="212"/>
      <c r="AE106" s="212"/>
      <c r="AF106" s="212"/>
      <c r="AG106" s="212" t="s">
        <v>1724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5"/>
      <c r="D107" s="247"/>
      <c r="E107" s="247"/>
      <c r="F107" s="247"/>
      <c r="G107" s="247"/>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215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5">
        <v>49</v>
      </c>
      <c r="B108" s="236" t="s">
        <v>1820</v>
      </c>
      <c r="C108" s="249" t="s">
        <v>1821</v>
      </c>
      <c r="D108" s="237" t="s">
        <v>1723</v>
      </c>
      <c r="E108" s="238">
        <v>1</v>
      </c>
      <c r="F108" s="239"/>
      <c r="G108" s="240">
        <f>ROUND(E108*F108,2)</f>
        <v>0</v>
      </c>
      <c r="H108" s="239"/>
      <c r="I108" s="240">
        <f>ROUND(E108*H108,2)</f>
        <v>0</v>
      </c>
      <c r="J108" s="239"/>
      <c r="K108" s="240">
        <f>ROUND(E108*J108,2)</f>
        <v>0</v>
      </c>
      <c r="L108" s="240">
        <v>21</v>
      </c>
      <c r="M108" s="240">
        <f>G108*(1+L108/100)</f>
        <v>0</v>
      </c>
      <c r="N108" s="238">
        <v>0</v>
      </c>
      <c r="O108" s="238">
        <f>ROUND(E108*N108,2)</f>
        <v>0</v>
      </c>
      <c r="P108" s="238">
        <v>0</v>
      </c>
      <c r="Q108" s="238">
        <f>ROUND(E108*P108,2)</f>
        <v>0</v>
      </c>
      <c r="R108" s="240"/>
      <c r="S108" s="240" t="s">
        <v>496</v>
      </c>
      <c r="T108" s="241" t="s">
        <v>379</v>
      </c>
      <c r="U108" s="223">
        <v>0</v>
      </c>
      <c r="V108" s="223">
        <f>ROUND(E108*U108,2)</f>
        <v>0</v>
      </c>
      <c r="W108" s="223"/>
      <c r="X108" s="223" t="s">
        <v>205</v>
      </c>
      <c r="Y108" s="223" t="s">
        <v>206</v>
      </c>
      <c r="Z108" s="212"/>
      <c r="AA108" s="212"/>
      <c r="AB108" s="212"/>
      <c r="AC108" s="212"/>
      <c r="AD108" s="212"/>
      <c r="AE108" s="212"/>
      <c r="AF108" s="212"/>
      <c r="AG108" s="212" t="s">
        <v>1724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5"/>
      <c r="D109" s="247"/>
      <c r="E109" s="247"/>
      <c r="F109" s="247"/>
      <c r="G109" s="247"/>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215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5">
        <v>50</v>
      </c>
      <c r="B110" s="236" t="s">
        <v>1822</v>
      </c>
      <c r="C110" s="249" t="s">
        <v>1823</v>
      </c>
      <c r="D110" s="237" t="s">
        <v>1723</v>
      </c>
      <c r="E110" s="238">
        <v>2</v>
      </c>
      <c r="F110" s="239"/>
      <c r="G110" s="240">
        <f>ROUND(E110*F110,2)</f>
        <v>0</v>
      </c>
      <c r="H110" s="239"/>
      <c r="I110" s="240">
        <f>ROUND(E110*H110,2)</f>
        <v>0</v>
      </c>
      <c r="J110" s="239"/>
      <c r="K110" s="240">
        <f>ROUND(E110*J110,2)</f>
        <v>0</v>
      </c>
      <c r="L110" s="240">
        <v>21</v>
      </c>
      <c r="M110" s="240">
        <f>G110*(1+L110/100)</f>
        <v>0</v>
      </c>
      <c r="N110" s="238">
        <v>0</v>
      </c>
      <c r="O110" s="238">
        <f>ROUND(E110*N110,2)</f>
        <v>0</v>
      </c>
      <c r="P110" s="238">
        <v>0</v>
      </c>
      <c r="Q110" s="238">
        <f>ROUND(E110*P110,2)</f>
        <v>0</v>
      </c>
      <c r="R110" s="240"/>
      <c r="S110" s="240" t="s">
        <v>496</v>
      </c>
      <c r="T110" s="241" t="s">
        <v>379</v>
      </c>
      <c r="U110" s="223">
        <v>0</v>
      </c>
      <c r="V110" s="223">
        <f>ROUND(E110*U110,2)</f>
        <v>0</v>
      </c>
      <c r="W110" s="223"/>
      <c r="X110" s="223" t="s">
        <v>205</v>
      </c>
      <c r="Y110" s="223" t="s">
        <v>206</v>
      </c>
      <c r="Z110" s="212"/>
      <c r="AA110" s="212"/>
      <c r="AB110" s="212"/>
      <c r="AC110" s="212"/>
      <c r="AD110" s="212"/>
      <c r="AE110" s="212"/>
      <c r="AF110" s="212"/>
      <c r="AG110" s="212" t="s">
        <v>1724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5"/>
      <c r="D111" s="247"/>
      <c r="E111" s="247"/>
      <c r="F111" s="247"/>
      <c r="G111" s="247"/>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215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5">
        <v>51</v>
      </c>
      <c r="B112" s="236" t="s">
        <v>1824</v>
      </c>
      <c r="C112" s="249" t="s">
        <v>1825</v>
      </c>
      <c r="D112" s="237" t="s">
        <v>1723</v>
      </c>
      <c r="E112" s="238">
        <v>1</v>
      </c>
      <c r="F112" s="239"/>
      <c r="G112" s="240">
        <f>ROUND(E112*F112,2)</f>
        <v>0</v>
      </c>
      <c r="H112" s="239"/>
      <c r="I112" s="240">
        <f>ROUND(E112*H112,2)</f>
        <v>0</v>
      </c>
      <c r="J112" s="239"/>
      <c r="K112" s="240">
        <f>ROUND(E112*J112,2)</f>
        <v>0</v>
      </c>
      <c r="L112" s="240">
        <v>21</v>
      </c>
      <c r="M112" s="240">
        <f>G112*(1+L112/100)</f>
        <v>0</v>
      </c>
      <c r="N112" s="238">
        <v>0</v>
      </c>
      <c r="O112" s="238">
        <f>ROUND(E112*N112,2)</f>
        <v>0</v>
      </c>
      <c r="P112" s="238">
        <v>0</v>
      </c>
      <c r="Q112" s="238">
        <f>ROUND(E112*P112,2)</f>
        <v>0</v>
      </c>
      <c r="R112" s="240"/>
      <c r="S112" s="240" t="s">
        <v>496</v>
      </c>
      <c r="T112" s="241" t="s">
        <v>379</v>
      </c>
      <c r="U112" s="223">
        <v>0</v>
      </c>
      <c r="V112" s="223">
        <f>ROUND(E112*U112,2)</f>
        <v>0</v>
      </c>
      <c r="W112" s="223"/>
      <c r="X112" s="223" t="s">
        <v>205</v>
      </c>
      <c r="Y112" s="223" t="s">
        <v>206</v>
      </c>
      <c r="Z112" s="212"/>
      <c r="AA112" s="212"/>
      <c r="AB112" s="212"/>
      <c r="AC112" s="212"/>
      <c r="AD112" s="212"/>
      <c r="AE112" s="212"/>
      <c r="AF112" s="212"/>
      <c r="AG112" s="212" t="s">
        <v>1724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5"/>
      <c r="D113" s="247"/>
      <c r="E113" s="247"/>
      <c r="F113" s="247"/>
      <c r="G113" s="247"/>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215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5">
        <v>52</v>
      </c>
      <c r="B114" s="236" t="s">
        <v>1826</v>
      </c>
      <c r="C114" s="249" t="s">
        <v>1827</v>
      </c>
      <c r="D114" s="237" t="s">
        <v>1723</v>
      </c>
      <c r="E114" s="238">
        <v>1</v>
      </c>
      <c r="F114" s="239"/>
      <c r="G114" s="240">
        <f>ROUND(E114*F114,2)</f>
        <v>0</v>
      </c>
      <c r="H114" s="239"/>
      <c r="I114" s="240">
        <f>ROUND(E114*H114,2)</f>
        <v>0</v>
      </c>
      <c r="J114" s="239"/>
      <c r="K114" s="240">
        <f>ROUND(E114*J114,2)</f>
        <v>0</v>
      </c>
      <c r="L114" s="240">
        <v>21</v>
      </c>
      <c r="M114" s="240">
        <f>G114*(1+L114/100)</f>
        <v>0</v>
      </c>
      <c r="N114" s="238">
        <v>0</v>
      </c>
      <c r="O114" s="238">
        <f>ROUND(E114*N114,2)</f>
        <v>0</v>
      </c>
      <c r="P114" s="238">
        <v>0</v>
      </c>
      <c r="Q114" s="238">
        <f>ROUND(E114*P114,2)</f>
        <v>0</v>
      </c>
      <c r="R114" s="240"/>
      <c r="S114" s="240" t="s">
        <v>496</v>
      </c>
      <c r="T114" s="241" t="s">
        <v>379</v>
      </c>
      <c r="U114" s="223">
        <v>0</v>
      </c>
      <c r="V114" s="223">
        <f>ROUND(E114*U114,2)</f>
        <v>0</v>
      </c>
      <c r="W114" s="223"/>
      <c r="X114" s="223" t="s">
        <v>205</v>
      </c>
      <c r="Y114" s="223" t="s">
        <v>206</v>
      </c>
      <c r="Z114" s="212"/>
      <c r="AA114" s="212"/>
      <c r="AB114" s="212"/>
      <c r="AC114" s="212"/>
      <c r="AD114" s="212"/>
      <c r="AE114" s="212"/>
      <c r="AF114" s="212"/>
      <c r="AG114" s="212" t="s">
        <v>1724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55"/>
      <c r="D115" s="247"/>
      <c r="E115" s="247"/>
      <c r="F115" s="247"/>
      <c r="G115" s="247"/>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215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5">
        <v>53</v>
      </c>
      <c r="B116" s="236" t="s">
        <v>1828</v>
      </c>
      <c r="C116" s="249" t="s">
        <v>1829</v>
      </c>
      <c r="D116" s="237" t="s">
        <v>384</v>
      </c>
      <c r="E116" s="238">
        <v>133</v>
      </c>
      <c r="F116" s="239"/>
      <c r="G116" s="240">
        <f>ROUND(E116*F116,2)</f>
        <v>0</v>
      </c>
      <c r="H116" s="239"/>
      <c r="I116" s="240">
        <f>ROUND(E116*H116,2)</f>
        <v>0</v>
      </c>
      <c r="J116" s="239"/>
      <c r="K116" s="240">
        <f>ROUND(E116*J116,2)</f>
        <v>0</v>
      </c>
      <c r="L116" s="240">
        <v>21</v>
      </c>
      <c r="M116" s="240">
        <f>G116*(1+L116/100)</f>
        <v>0</v>
      </c>
      <c r="N116" s="238">
        <v>0</v>
      </c>
      <c r="O116" s="238">
        <f>ROUND(E116*N116,2)</f>
        <v>0</v>
      </c>
      <c r="P116" s="238">
        <v>0</v>
      </c>
      <c r="Q116" s="238">
        <f>ROUND(E116*P116,2)</f>
        <v>0</v>
      </c>
      <c r="R116" s="240"/>
      <c r="S116" s="240" t="s">
        <v>496</v>
      </c>
      <c r="T116" s="241" t="s">
        <v>379</v>
      </c>
      <c r="U116" s="223">
        <v>0</v>
      </c>
      <c r="V116" s="223">
        <f>ROUND(E116*U116,2)</f>
        <v>0</v>
      </c>
      <c r="W116" s="223"/>
      <c r="X116" s="223" t="s">
        <v>205</v>
      </c>
      <c r="Y116" s="223" t="s">
        <v>206</v>
      </c>
      <c r="Z116" s="212"/>
      <c r="AA116" s="212"/>
      <c r="AB116" s="212"/>
      <c r="AC116" s="212"/>
      <c r="AD116" s="212"/>
      <c r="AE116" s="212"/>
      <c r="AF116" s="212"/>
      <c r="AG116" s="212" t="s">
        <v>1724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5"/>
      <c r="D117" s="247"/>
      <c r="E117" s="247"/>
      <c r="F117" s="247"/>
      <c r="G117" s="247"/>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215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5">
        <v>54</v>
      </c>
      <c r="B118" s="236" t="s">
        <v>1830</v>
      </c>
      <c r="C118" s="249" t="s">
        <v>1831</v>
      </c>
      <c r="D118" s="237" t="s">
        <v>384</v>
      </c>
      <c r="E118" s="238">
        <v>44</v>
      </c>
      <c r="F118" s="239"/>
      <c r="G118" s="240">
        <f>ROUND(E118*F118,2)</f>
        <v>0</v>
      </c>
      <c r="H118" s="239"/>
      <c r="I118" s="240">
        <f>ROUND(E118*H118,2)</f>
        <v>0</v>
      </c>
      <c r="J118" s="239"/>
      <c r="K118" s="240">
        <f>ROUND(E118*J118,2)</f>
        <v>0</v>
      </c>
      <c r="L118" s="240">
        <v>21</v>
      </c>
      <c r="M118" s="240">
        <f>G118*(1+L118/100)</f>
        <v>0</v>
      </c>
      <c r="N118" s="238">
        <v>0</v>
      </c>
      <c r="O118" s="238">
        <f>ROUND(E118*N118,2)</f>
        <v>0</v>
      </c>
      <c r="P118" s="238">
        <v>0</v>
      </c>
      <c r="Q118" s="238">
        <f>ROUND(E118*P118,2)</f>
        <v>0</v>
      </c>
      <c r="R118" s="240"/>
      <c r="S118" s="240" t="s">
        <v>496</v>
      </c>
      <c r="T118" s="241" t="s">
        <v>379</v>
      </c>
      <c r="U118" s="223">
        <v>0</v>
      </c>
      <c r="V118" s="223">
        <f>ROUND(E118*U118,2)</f>
        <v>0</v>
      </c>
      <c r="W118" s="223"/>
      <c r="X118" s="223" t="s">
        <v>205</v>
      </c>
      <c r="Y118" s="223" t="s">
        <v>206</v>
      </c>
      <c r="Z118" s="212"/>
      <c r="AA118" s="212"/>
      <c r="AB118" s="212"/>
      <c r="AC118" s="212"/>
      <c r="AD118" s="212"/>
      <c r="AE118" s="212"/>
      <c r="AF118" s="212"/>
      <c r="AG118" s="212" t="s">
        <v>1724</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5"/>
      <c r="D119" s="247"/>
      <c r="E119" s="247"/>
      <c r="F119" s="247"/>
      <c r="G119" s="247"/>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215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5">
        <v>55</v>
      </c>
      <c r="B120" s="236" t="s">
        <v>1832</v>
      </c>
      <c r="C120" s="249" t="s">
        <v>1833</v>
      </c>
      <c r="D120" s="237" t="s">
        <v>384</v>
      </c>
      <c r="E120" s="238">
        <v>59</v>
      </c>
      <c r="F120" s="239"/>
      <c r="G120" s="240">
        <f>ROUND(E120*F120,2)</f>
        <v>0</v>
      </c>
      <c r="H120" s="239"/>
      <c r="I120" s="240">
        <f>ROUND(E120*H120,2)</f>
        <v>0</v>
      </c>
      <c r="J120" s="239"/>
      <c r="K120" s="240">
        <f>ROUND(E120*J120,2)</f>
        <v>0</v>
      </c>
      <c r="L120" s="240">
        <v>21</v>
      </c>
      <c r="M120" s="240">
        <f>G120*(1+L120/100)</f>
        <v>0</v>
      </c>
      <c r="N120" s="238">
        <v>0</v>
      </c>
      <c r="O120" s="238">
        <f>ROUND(E120*N120,2)</f>
        <v>0</v>
      </c>
      <c r="P120" s="238">
        <v>0</v>
      </c>
      <c r="Q120" s="238">
        <f>ROUND(E120*P120,2)</f>
        <v>0</v>
      </c>
      <c r="R120" s="240"/>
      <c r="S120" s="240" t="s">
        <v>496</v>
      </c>
      <c r="T120" s="241" t="s">
        <v>379</v>
      </c>
      <c r="U120" s="223">
        <v>0</v>
      </c>
      <c r="V120" s="223">
        <f>ROUND(E120*U120,2)</f>
        <v>0</v>
      </c>
      <c r="W120" s="223"/>
      <c r="X120" s="223" t="s">
        <v>205</v>
      </c>
      <c r="Y120" s="223" t="s">
        <v>206</v>
      </c>
      <c r="Z120" s="212"/>
      <c r="AA120" s="212"/>
      <c r="AB120" s="212"/>
      <c r="AC120" s="212"/>
      <c r="AD120" s="212"/>
      <c r="AE120" s="212"/>
      <c r="AF120" s="212"/>
      <c r="AG120" s="212" t="s">
        <v>1724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5"/>
      <c r="D121" s="247"/>
      <c r="E121" s="247"/>
      <c r="F121" s="247"/>
      <c r="G121" s="247"/>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215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5">
        <v>56</v>
      </c>
      <c r="B122" s="236" t="s">
        <v>1834</v>
      </c>
      <c r="C122" s="249" t="s">
        <v>1835</v>
      </c>
      <c r="D122" s="237" t="s">
        <v>1723</v>
      </c>
      <c r="E122" s="238">
        <v>8</v>
      </c>
      <c r="F122" s="239"/>
      <c r="G122" s="240">
        <f>ROUND(E122*F122,2)</f>
        <v>0</v>
      </c>
      <c r="H122" s="239"/>
      <c r="I122" s="240">
        <f>ROUND(E122*H122,2)</f>
        <v>0</v>
      </c>
      <c r="J122" s="239"/>
      <c r="K122" s="240">
        <f>ROUND(E122*J122,2)</f>
        <v>0</v>
      </c>
      <c r="L122" s="240">
        <v>21</v>
      </c>
      <c r="M122" s="240">
        <f>G122*(1+L122/100)</f>
        <v>0</v>
      </c>
      <c r="N122" s="238">
        <v>0</v>
      </c>
      <c r="O122" s="238">
        <f>ROUND(E122*N122,2)</f>
        <v>0</v>
      </c>
      <c r="P122" s="238">
        <v>0</v>
      </c>
      <c r="Q122" s="238">
        <f>ROUND(E122*P122,2)</f>
        <v>0</v>
      </c>
      <c r="R122" s="240"/>
      <c r="S122" s="240" t="s">
        <v>496</v>
      </c>
      <c r="T122" s="241" t="s">
        <v>379</v>
      </c>
      <c r="U122" s="223">
        <v>0</v>
      </c>
      <c r="V122" s="223">
        <f>ROUND(E122*U122,2)</f>
        <v>0</v>
      </c>
      <c r="W122" s="223"/>
      <c r="X122" s="223" t="s">
        <v>205</v>
      </c>
      <c r="Y122" s="223" t="s">
        <v>206</v>
      </c>
      <c r="Z122" s="212"/>
      <c r="AA122" s="212"/>
      <c r="AB122" s="212"/>
      <c r="AC122" s="212"/>
      <c r="AD122" s="212"/>
      <c r="AE122" s="212"/>
      <c r="AF122" s="212"/>
      <c r="AG122" s="212" t="s">
        <v>1724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5"/>
      <c r="D123" s="247"/>
      <c r="E123" s="247"/>
      <c r="F123" s="247"/>
      <c r="G123" s="247"/>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215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5">
        <v>57</v>
      </c>
      <c r="B124" s="236" t="s">
        <v>1836</v>
      </c>
      <c r="C124" s="249" t="s">
        <v>1837</v>
      </c>
      <c r="D124" s="237" t="s">
        <v>1723</v>
      </c>
      <c r="E124" s="238">
        <v>11</v>
      </c>
      <c r="F124" s="239"/>
      <c r="G124" s="240">
        <f>ROUND(E124*F124,2)</f>
        <v>0</v>
      </c>
      <c r="H124" s="239"/>
      <c r="I124" s="240">
        <f>ROUND(E124*H124,2)</f>
        <v>0</v>
      </c>
      <c r="J124" s="239"/>
      <c r="K124" s="240">
        <f>ROUND(E124*J124,2)</f>
        <v>0</v>
      </c>
      <c r="L124" s="240">
        <v>21</v>
      </c>
      <c r="M124" s="240">
        <f>G124*(1+L124/100)</f>
        <v>0</v>
      </c>
      <c r="N124" s="238">
        <v>0</v>
      </c>
      <c r="O124" s="238">
        <f>ROUND(E124*N124,2)</f>
        <v>0</v>
      </c>
      <c r="P124" s="238">
        <v>0</v>
      </c>
      <c r="Q124" s="238">
        <f>ROUND(E124*P124,2)</f>
        <v>0</v>
      </c>
      <c r="R124" s="240"/>
      <c r="S124" s="240" t="s">
        <v>496</v>
      </c>
      <c r="T124" s="241" t="s">
        <v>379</v>
      </c>
      <c r="U124" s="223">
        <v>0</v>
      </c>
      <c r="V124" s="223">
        <f>ROUND(E124*U124,2)</f>
        <v>0</v>
      </c>
      <c r="W124" s="223"/>
      <c r="X124" s="223" t="s">
        <v>205</v>
      </c>
      <c r="Y124" s="223" t="s">
        <v>206</v>
      </c>
      <c r="Z124" s="212"/>
      <c r="AA124" s="212"/>
      <c r="AB124" s="212"/>
      <c r="AC124" s="212"/>
      <c r="AD124" s="212"/>
      <c r="AE124" s="212"/>
      <c r="AF124" s="212"/>
      <c r="AG124" s="212" t="s">
        <v>1724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5"/>
      <c r="D125" s="247"/>
      <c r="E125" s="247"/>
      <c r="F125" s="247"/>
      <c r="G125" s="247"/>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215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5">
        <v>58</v>
      </c>
      <c r="B126" s="236" t="s">
        <v>1838</v>
      </c>
      <c r="C126" s="249" t="s">
        <v>1839</v>
      </c>
      <c r="D126" s="237" t="s">
        <v>1723</v>
      </c>
      <c r="E126" s="238">
        <v>16</v>
      </c>
      <c r="F126" s="239"/>
      <c r="G126" s="240">
        <f>ROUND(E126*F126,2)</f>
        <v>0</v>
      </c>
      <c r="H126" s="239"/>
      <c r="I126" s="240">
        <f>ROUND(E126*H126,2)</f>
        <v>0</v>
      </c>
      <c r="J126" s="239"/>
      <c r="K126" s="240">
        <f>ROUND(E126*J126,2)</f>
        <v>0</v>
      </c>
      <c r="L126" s="240">
        <v>21</v>
      </c>
      <c r="M126" s="240">
        <f>G126*(1+L126/100)</f>
        <v>0</v>
      </c>
      <c r="N126" s="238">
        <v>0</v>
      </c>
      <c r="O126" s="238">
        <f>ROUND(E126*N126,2)</f>
        <v>0</v>
      </c>
      <c r="P126" s="238">
        <v>0</v>
      </c>
      <c r="Q126" s="238">
        <f>ROUND(E126*P126,2)</f>
        <v>0</v>
      </c>
      <c r="R126" s="240"/>
      <c r="S126" s="240" t="s">
        <v>496</v>
      </c>
      <c r="T126" s="241" t="s">
        <v>379</v>
      </c>
      <c r="U126" s="223">
        <v>0</v>
      </c>
      <c r="V126" s="223">
        <f>ROUND(E126*U126,2)</f>
        <v>0</v>
      </c>
      <c r="W126" s="223"/>
      <c r="X126" s="223" t="s">
        <v>205</v>
      </c>
      <c r="Y126" s="223" t="s">
        <v>206</v>
      </c>
      <c r="Z126" s="212"/>
      <c r="AA126" s="212"/>
      <c r="AB126" s="212"/>
      <c r="AC126" s="212"/>
      <c r="AD126" s="212"/>
      <c r="AE126" s="212"/>
      <c r="AF126" s="212"/>
      <c r="AG126" s="212" t="s">
        <v>1724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5"/>
      <c r="D127" s="247"/>
      <c r="E127" s="247"/>
      <c r="F127" s="247"/>
      <c r="G127" s="247"/>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215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5">
        <v>59</v>
      </c>
      <c r="B128" s="236" t="s">
        <v>1840</v>
      </c>
      <c r="C128" s="249" t="s">
        <v>1841</v>
      </c>
      <c r="D128" s="237" t="s">
        <v>1723</v>
      </c>
      <c r="E128" s="238">
        <v>2</v>
      </c>
      <c r="F128" s="239"/>
      <c r="G128" s="240">
        <f>ROUND(E128*F128,2)</f>
        <v>0</v>
      </c>
      <c r="H128" s="239"/>
      <c r="I128" s="240">
        <f>ROUND(E128*H128,2)</f>
        <v>0</v>
      </c>
      <c r="J128" s="239"/>
      <c r="K128" s="240">
        <f>ROUND(E128*J128,2)</f>
        <v>0</v>
      </c>
      <c r="L128" s="240">
        <v>21</v>
      </c>
      <c r="M128" s="240">
        <f>G128*(1+L128/100)</f>
        <v>0</v>
      </c>
      <c r="N128" s="238">
        <v>0</v>
      </c>
      <c r="O128" s="238">
        <f>ROUND(E128*N128,2)</f>
        <v>0</v>
      </c>
      <c r="P128" s="238">
        <v>0</v>
      </c>
      <c r="Q128" s="238">
        <f>ROUND(E128*P128,2)</f>
        <v>0</v>
      </c>
      <c r="R128" s="240"/>
      <c r="S128" s="240" t="s">
        <v>496</v>
      </c>
      <c r="T128" s="241" t="s">
        <v>379</v>
      </c>
      <c r="U128" s="223">
        <v>0</v>
      </c>
      <c r="V128" s="223">
        <f>ROUND(E128*U128,2)</f>
        <v>0</v>
      </c>
      <c r="W128" s="223"/>
      <c r="X128" s="223" t="s">
        <v>205</v>
      </c>
      <c r="Y128" s="223" t="s">
        <v>206</v>
      </c>
      <c r="Z128" s="212"/>
      <c r="AA128" s="212"/>
      <c r="AB128" s="212"/>
      <c r="AC128" s="212"/>
      <c r="AD128" s="212"/>
      <c r="AE128" s="212"/>
      <c r="AF128" s="212"/>
      <c r="AG128" s="212" t="s">
        <v>1724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5"/>
      <c r="D129" s="247"/>
      <c r="E129" s="247"/>
      <c r="F129" s="247"/>
      <c r="G129" s="247"/>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215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5">
        <v>60</v>
      </c>
      <c r="B130" s="236" t="s">
        <v>1842</v>
      </c>
      <c r="C130" s="249" t="s">
        <v>1843</v>
      </c>
      <c r="D130" s="237" t="s">
        <v>1723</v>
      </c>
      <c r="E130" s="238">
        <v>2</v>
      </c>
      <c r="F130" s="239"/>
      <c r="G130" s="240">
        <f>ROUND(E130*F130,2)</f>
        <v>0</v>
      </c>
      <c r="H130" s="239"/>
      <c r="I130" s="240">
        <f>ROUND(E130*H130,2)</f>
        <v>0</v>
      </c>
      <c r="J130" s="239"/>
      <c r="K130" s="240">
        <f>ROUND(E130*J130,2)</f>
        <v>0</v>
      </c>
      <c r="L130" s="240">
        <v>21</v>
      </c>
      <c r="M130" s="240">
        <f>G130*(1+L130/100)</f>
        <v>0</v>
      </c>
      <c r="N130" s="238">
        <v>0</v>
      </c>
      <c r="O130" s="238">
        <f>ROUND(E130*N130,2)</f>
        <v>0</v>
      </c>
      <c r="P130" s="238">
        <v>0</v>
      </c>
      <c r="Q130" s="238">
        <f>ROUND(E130*P130,2)</f>
        <v>0</v>
      </c>
      <c r="R130" s="240"/>
      <c r="S130" s="240" t="s">
        <v>496</v>
      </c>
      <c r="T130" s="241" t="s">
        <v>379</v>
      </c>
      <c r="U130" s="223">
        <v>0</v>
      </c>
      <c r="V130" s="223">
        <f>ROUND(E130*U130,2)</f>
        <v>0</v>
      </c>
      <c r="W130" s="223"/>
      <c r="X130" s="223" t="s">
        <v>205</v>
      </c>
      <c r="Y130" s="223" t="s">
        <v>206</v>
      </c>
      <c r="Z130" s="212"/>
      <c r="AA130" s="212"/>
      <c r="AB130" s="212"/>
      <c r="AC130" s="212"/>
      <c r="AD130" s="212"/>
      <c r="AE130" s="212"/>
      <c r="AF130" s="212"/>
      <c r="AG130" s="212" t="s">
        <v>1724</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5"/>
      <c r="D131" s="247"/>
      <c r="E131" s="247"/>
      <c r="F131" s="247"/>
      <c r="G131" s="247"/>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215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5">
        <v>61</v>
      </c>
      <c r="B132" s="236" t="s">
        <v>1844</v>
      </c>
      <c r="C132" s="249" t="s">
        <v>1845</v>
      </c>
      <c r="D132" s="237" t="s">
        <v>1723</v>
      </c>
      <c r="E132" s="238">
        <v>7</v>
      </c>
      <c r="F132" s="239"/>
      <c r="G132" s="240">
        <f>ROUND(E132*F132,2)</f>
        <v>0</v>
      </c>
      <c r="H132" s="239"/>
      <c r="I132" s="240">
        <f>ROUND(E132*H132,2)</f>
        <v>0</v>
      </c>
      <c r="J132" s="239"/>
      <c r="K132" s="240">
        <f>ROUND(E132*J132,2)</f>
        <v>0</v>
      </c>
      <c r="L132" s="240">
        <v>21</v>
      </c>
      <c r="M132" s="240">
        <f>G132*(1+L132/100)</f>
        <v>0</v>
      </c>
      <c r="N132" s="238">
        <v>0</v>
      </c>
      <c r="O132" s="238">
        <f>ROUND(E132*N132,2)</f>
        <v>0</v>
      </c>
      <c r="P132" s="238">
        <v>0</v>
      </c>
      <c r="Q132" s="238">
        <f>ROUND(E132*P132,2)</f>
        <v>0</v>
      </c>
      <c r="R132" s="240"/>
      <c r="S132" s="240" t="s">
        <v>496</v>
      </c>
      <c r="T132" s="241" t="s">
        <v>379</v>
      </c>
      <c r="U132" s="223">
        <v>0</v>
      </c>
      <c r="V132" s="223">
        <f>ROUND(E132*U132,2)</f>
        <v>0</v>
      </c>
      <c r="W132" s="223"/>
      <c r="X132" s="223" t="s">
        <v>205</v>
      </c>
      <c r="Y132" s="223" t="s">
        <v>206</v>
      </c>
      <c r="Z132" s="212"/>
      <c r="AA132" s="212"/>
      <c r="AB132" s="212"/>
      <c r="AC132" s="212"/>
      <c r="AD132" s="212"/>
      <c r="AE132" s="212"/>
      <c r="AF132" s="212"/>
      <c r="AG132" s="212" t="s">
        <v>1724</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5"/>
      <c r="D133" s="247"/>
      <c r="E133" s="247"/>
      <c r="F133" s="247"/>
      <c r="G133" s="247"/>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215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5">
        <v>62</v>
      </c>
      <c r="B134" s="236" t="s">
        <v>1846</v>
      </c>
      <c r="C134" s="249" t="s">
        <v>1847</v>
      </c>
      <c r="D134" s="237" t="s">
        <v>1723</v>
      </c>
      <c r="E134" s="238">
        <v>7</v>
      </c>
      <c r="F134" s="239"/>
      <c r="G134" s="240">
        <f>ROUND(E134*F134,2)</f>
        <v>0</v>
      </c>
      <c r="H134" s="239"/>
      <c r="I134" s="240">
        <f>ROUND(E134*H134,2)</f>
        <v>0</v>
      </c>
      <c r="J134" s="239"/>
      <c r="K134" s="240">
        <f>ROUND(E134*J134,2)</f>
        <v>0</v>
      </c>
      <c r="L134" s="240">
        <v>21</v>
      </c>
      <c r="M134" s="240">
        <f>G134*(1+L134/100)</f>
        <v>0</v>
      </c>
      <c r="N134" s="238">
        <v>0</v>
      </c>
      <c r="O134" s="238">
        <f>ROUND(E134*N134,2)</f>
        <v>0</v>
      </c>
      <c r="P134" s="238">
        <v>0</v>
      </c>
      <c r="Q134" s="238">
        <f>ROUND(E134*P134,2)</f>
        <v>0</v>
      </c>
      <c r="R134" s="240"/>
      <c r="S134" s="240" t="s">
        <v>496</v>
      </c>
      <c r="T134" s="241" t="s">
        <v>379</v>
      </c>
      <c r="U134" s="223">
        <v>0</v>
      </c>
      <c r="V134" s="223">
        <f>ROUND(E134*U134,2)</f>
        <v>0</v>
      </c>
      <c r="W134" s="223"/>
      <c r="X134" s="223" t="s">
        <v>205</v>
      </c>
      <c r="Y134" s="223" t="s">
        <v>206</v>
      </c>
      <c r="Z134" s="212"/>
      <c r="AA134" s="212"/>
      <c r="AB134" s="212"/>
      <c r="AC134" s="212"/>
      <c r="AD134" s="212"/>
      <c r="AE134" s="212"/>
      <c r="AF134" s="212"/>
      <c r="AG134" s="212" t="s">
        <v>1724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5"/>
      <c r="D135" s="247"/>
      <c r="E135" s="247"/>
      <c r="F135" s="247"/>
      <c r="G135" s="247"/>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215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5">
        <v>63</v>
      </c>
      <c r="B136" s="236" t="s">
        <v>1848</v>
      </c>
      <c r="C136" s="249" t="s">
        <v>1849</v>
      </c>
      <c r="D136" s="237" t="s">
        <v>1723</v>
      </c>
      <c r="E136" s="238">
        <v>24</v>
      </c>
      <c r="F136" s="239"/>
      <c r="G136" s="240">
        <f>ROUND(E136*F136,2)</f>
        <v>0</v>
      </c>
      <c r="H136" s="239"/>
      <c r="I136" s="240">
        <f>ROUND(E136*H136,2)</f>
        <v>0</v>
      </c>
      <c r="J136" s="239"/>
      <c r="K136" s="240">
        <f>ROUND(E136*J136,2)</f>
        <v>0</v>
      </c>
      <c r="L136" s="240">
        <v>21</v>
      </c>
      <c r="M136" s="240">
        <f>G136*(1+L136/100)</f>
        <v>0</v>
      </c>
      <c r="N136" s="238">
        <v>0</v>
      </c>
      <c r="O136" s="238">
        <f>ROUND(E136*N136,2)</f>
        <v>0</v>
      </c>
      <c r="P136" s="238">
        <v>0</v>
      </c>
      <c r="Q136" s="238">
        <f>ROUND(E136*P136,2)</f>
        <v>0</v>
      </c>
      <c r="R136" s="240"/>
      <c r="S136" s="240" t="s">
        <v>496</v>
      </c>
      <c r="T136" s="241" t="s">
        <v>379</v>
      </c>
      <c r="U136" s="223">
        <v>0</v>
      </c>
      <c r="V136" s="223">
        <f>ROUND(E136*U136,2)</f>
        <v>0</v>
      </c>
      <c r="W136" s="223"/>
      <c r="X136" s="223" t="s">
        <v>205</v>
      </c>
      <c r="Y136" s="223" t="s">
        <v>206</v>
      </c>
      <c r="Z136" s="212"/>
      <c r="AA136" s="212"/>
      <c r="AB136" s="212"/>
      <c r="AC136" s="212"/>
      <c r="AD136" s="212"/>
      <c r="AE136" s="212"/>
      <c r="AF136" s="212"/>
      <c r="AG136" s="212" t="s">
        <v>1724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55"/>
      <c r="D137" s="247"/>
      <c r="E137" s="247"/>
      <c r="F137" s="247"/>
      <c r="G137" s="247"/>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215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5">
        <v>64</v>
      </c>
      <c r="B138" s="236" t="s">
        <v>1850</v>
      </c>
      <c r="C138" s="249" t="s">
        <v>1851</v>
      </c>
      <c r="D138" s="237" t="s">
        <v>1723</v>
      </c>
      <c r="E138" s="238">
        <v>8</v>
      </c>
      <c r="F138" s="239"/>
      <c r="G138" s="240">
        <f>ROUND(E138*F138,2)</f>
        <v>0</v>
      </c>
      <c r="H138" s="239"/>
      <c r="I138" s="240">
        <f>ROUND(E138*H138,2)</f>
        <v>0</v>
      </c>
      <c r="J138" s="239"/>
      <c r="K138" s="240">
        <f>ROUND(E138*J138,2)</f>
        <v>0</v>
      </c>
      <c r="L138" s="240">
        <v>21</v>
      </c>
      <c r="M138" s="240">
        <f>G138*(1+L138/100)</f>
        <v>0</v>
      </c>
      <c r="N138" s="238">
        <v>0</v>
      </c>
      <c r="O138" s="238">
        <f>ROUND(E138*N138,2)</f>
        <v>0</v>
      </c>
      <c r="P138" s="238">
        <v>0</v>
      </c>
      <c r="Q138" s="238">
        <f>ROUND(E138*P138,2)</f>
        <v>0</v>
      </c>
      <c r="R138" s="240"/>
      <c r="S138" s="240" t="s">
        <v>496</v>
      </c>
      <c r="T138" s="241" t="s">
        <v>379</v>
      </c>
      <c r="U138" s="223">
        <v>0</v>
      </c>
      <c r="V138" s="223">
        <f>ROUND(E138*U138,2)</f>
        <v>0</v>
      </c>
      <c r="W138" s="223"/>
      <c r="X138" s="223" t="s">
        <v>205</v>
      </c>
      <c r="Y138" s="223" t="s">
        <v>206</v>
      </c>
      <c r="Z138" s="212"/>
      <c r="AA138" s="212"/>
      <c r="AB138" s="212"/>
      <c r="AC138" s="212"/>
      <c r="AD138" s="212"/>
      <c r="AE138" s="212"/>
      <c r="AF138" s="212"/>
      <c r="AG138" s="212" t="s">
        <v>1724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55"/>
      <c r="D139" s="247"/>
      <c r="E139" s="247"/>
      <c r="F139" s="247"/>
      <c r="G139" s="247"/>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215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5">
        <v>65</v>
      </c>
      <c r="B140" s="236" t="s">
        <v>1852</v>
      </c>
      <c r="C140" s="249" t="s">
        <v>1853</v>
      </c>
      <c r="D140" s="237" t="s">
        <v>384</v>
      </c>
      <c r="E140" s="238">
        <v>8</v>
      </c>
      <c r="F140" s="239"/>
      <c r="G140" s="240">
        <f>ROUND(E140*F140,2)</f>
        <v>0</v>
      </c>
      <c r="H140" s="239"/>
      <c r="I140" s="240">
        <f>ROUND(E140*H140,2)</f>
        <v>0</v>
      </c>
      <c r="J140" s="239"/>
      <c r="K140" s="240">
        <f>ROUND(E140*J140,2)</f>
        <v>0</v>
      </c>
      <c r="L140" s="240">
        <v>21</v>
      </c>
      <c r="M140" s="240">
        <f>G140*(1+L140/100)</f>
        <v>0</v>
      </c>
      <c r="N140" s="238">
        <v>0</v>
      </c>
      <c r="O140" s="238">
        <f>ROUND(E140*N140,2)</f>
        <v>0</v>
      </c>
      <c r="P140" s="238">
        <v>0</v>
      </c>
      <c r="Q140" s="238">
        <f>ROUND(E140*P140,2)</f>
        <v>0</v>
      </c>
      <c r="R140" s="240"/>
      <c r="S140" s="240" t="s">
        <v>496</v>
      </c>
      <c r="T140" s="241" t="s">
        <v>379</v>
      </c>
      <c r="U140" s="223">
        <v>0</v>
      </c>
      <c r="V140" s="223">
        <f>ROUND(E140*U140,2)</f>
        <v>0</v>
      </c>
      <c r="W140" s="223"/>
      <c r="X140" s="223" t="s">
        <v>205</v>
      </c>
      <c r="Y140" s="223" t="s">
        <v>206</v>
      </c>
      <c r="Z140" s="212"/>
      <c r="AA140" s="212"/>
      <c r="AB140" s="212"/>
      <c r="AC140" s="212"/>
      <c r="AD140" s="212"/>
      <c r="AE140" s="212"/>
      <c r="AF140" s="212"/>
      <c r="AG140" s="212" t="s">
        <v>1724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5"/>
      <c r="D141" s="247"/>
      <c r="E141" s="247"/>
      <c r="F141" s="247"/>
      <c r="G141" s="247"/>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215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5">
        <v>66</v>
      </c>
      <c r="B142" s="236" t="s">
        <v>1854</v>
      </c>
      <c r="C142" s="249" t="s">
        <v>1855</v>
      </c>
      <c r="D142" s="237" t="s">
        <v>1529</v>
      </c>
      <c r="E142" s="238">
        <v>1</v>
      </c>
      <c r="F142" s="239"/>
      <c r="G142" s="240">
        <f>ROUND(E142*F142,2)</f>
        <v>0</v>
      </c>
      <c r="H142" s="239"/>
      <c r="I142" s="240">
        <f>ROUND(E142*H142,2)</f>
        <v>0</v>
      </c>
      <c r="J142" s="239"/>
      <c r="K142" s="240">
        <f>ROUND(E142*J142,2)</f>
        <v>0</v>
      </c>
      <c r="L142" s="240">
        <v>21</v>
      </c>
      <c r="M142" s="240">
        <f>G142*(1+L142/100)</f>
        <v>0</v>
      </c>
      <c r="N142" s="238">
        <v>0</v>
      </c>
      <c r="O142" s="238">
        <f>ROUND(E142*N142,2)</f>
        <v>0</v>
      </c>
      <c r="P142" s="238">
        <v>0</v>
      </c>
      <c r="Q142" s="238">
        <f>ROUND(E142*P142,2)</f>
        <v>0</v>
      </c>
      <c r="R142" s="240"/>
      <c r="S142" s="240" t="s">
        <v>496</v>
      </c>
      <c r="T142" s="241" t="s">
        <v>379</v>
      </c>
      <c r="U142" s="223">
        <v>0</v>
      </c>
      <c r="V142" s="223">
        <f>ROUND(E142*U142,2)</f>
        <v>0</v>
      </c>
      <c r="W142" s="223"/>
      <c r="X142" s="223" t="s">
        <v>205</v>
      </c>
      <c r="Y142" s="223" t="s">
        <v>206</v>
      </c>
      <c r="Z142" s="212"/>
      <c r="AA142" s="212"/>
      <c r="AB142" s="212"/>
      <c r="AC142" s="212"/>
      <c r="AD142" s="212"/>
      <c r="AE142" s="212"/>
      <c r="AF142" s="212"/>
      <c r="AG142" s="212" t="s">
        <v>1724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5"/>
      <c r="D143" s="247"/>
      <c r="E143" s="247"/>
      <c r="F143" s="247"/>
      <c r="G143" s="247"/>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215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5">
        <v>67</v>
      </c>
      <c r="B144" s="236" t="s">
        <v>1856</v>
      </c>
      <c r="C144" s="249" t="s">
        <v>1857</v>
      </c>
      <c r="D144" s="237" t="s">
        <v>1529</v>
      </c>
      <c r="E144" s="238">
        <v>1</v>
      </c>
      <c r="F144" s="239"/>
      <c r="G144" s="240">
        <f>ROUND(E144*F144,2)</f>
        <v>0</v>
      </c>
      <c r="H144" s="239"/>
      <c r="I144" s="240">
        <f>ROUND(E144*H144,2)</f>
        <v>0</v>
      </c>
      <c r="J144" s="239"/>
      <c r="K144" s="240">
        <f>ROUND(E144*J144,2)</f>
        <v>0</v>
      </c>
      <c r="L144" s="240">
        <v>21</v>
      </c>
      <c r="M144" s="240">
        <f>G144*(1+L144/100)</f>
        <v>0</v>
      </c>
      <c r="N144" s="238">
        <v>0</v>
      </c>
      <c r="O144" s="238">
        <f>ROUND(E144*N144,2)</f>
        <v>0</v>
      </c>
      <c r="P144" s="238">
        <v>0</v>
      </c>
      <c r="Q144" s="238">
        <f>ROUND(E144*P144,2)</f>
        <v>0</v>
      </c>
      <c r="R144" s="240"/>
      <c r="S144" s="240" t="s">
        <v>496</v>
      </c>
      <c r="T144" s="241" t="s">
        <v>379</v>
      </c>
      <c r="U144" s="223">
        <v>0</v>
      </c>
      <c r="V144" s="223">
        <f>ROUND(E144*U144,2)</f>
        <v>0</v>
      </c>
      <c r="W144" s="223"/>
      <c r="X144" s="223" t="s">
        <v>205</v>
      </c>
      <c r="Y144" s="223" t="s">
        <v>206</v>
      </c>
      <c r="Z144" s="212"/>
      <c r="AA144" s="212"/>
      <c r="AB144" s="212"/>
      <c r="AC144" s="212"/>
      <c r="AD144" s="212"/>
      <c r="AE144" s="212"/>
      <c r="AF144" s="212"/>
      <c r="AG144" s="212" t="s">
        <v>1724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5"/>
      <c r="D145" s="247"/>
      <c r="E145" s="247"/>
      <c r="F145" s="247"/>
      <c r="G145" s="247"/>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215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28" t="s">
        <v>198</v>
      </c>
      <c r="B146" s="229" t="s">
        <v>158</v>
      </c>
      <c r="C146" s="248" t="s">
        <v>159</v>
      </c>
      <c r="D146" s="230"/>
      <c r="E146" s="231"/>
      <c r="F146" s="232"/>
      <c r="G146" s="232">
        <f>SUMIF(AG147:AG160,"&lt;&gt;NOR",G147:G160)</f>
        <v>0</v>
      </c>
      <c r="H146" s="232"/>
      <c r="I146" s="232">
        <f>SUM(I147:I160)</f>
        <v>0</v>
      </c>
      <c r="J146" s="232"/>
      <c r="K146" s="232">
        <f>SUM(K147:K160)</f>
        <v>0</v>
      </c>
      <c r="L146" s="232"/>
      <c r="M146" s="232">
        <f>SUM(M147:M160)</f>
        <v>0</v>
      </c>
      <c r="N146" s="231"/>
      <c r="O146" s="231">
        <f>SUM(O147:O160)</f>
        <v>0</v>
      </c>
      <c r="P146" s="231"/>
      <c r="Q146" s="231">
        <f>SUM(Q147:Q160)</f>
        <v>0</v>
      </c>
      <c r="R146" s="232"/>
      <c r="S146" s="232"/>
      <c r="T146" s="233"/>
      <c r="U146" s="227"/>
      <c r="V146" s="227">
        <f>SUM(V147:V160)</f>
        <v>0</v>
      </c>
      <c r="W146" s="227"/>
      <c r="X146" s="227"/>
      <c r="Y146" s="227"/>
      <c r="AG146" t="s">
        <v>199</v>
      </c>
    </row>
    <row r="147" spans="1:60" outlineLevel="1" x14ac:dyDescent="0.2">
      <c r="A147" s="235">
        <v>68</v>
      </c>
      <c r="B147" s="236" t="s">
        <v>1858</v>
      </c>
      <c r="C147" s="249" t="s">
        <v>1859</v>
      </c>
      <c r="D147" s="237" t="s">
        <v>1723</v>
      </c>
      <c r="E147" s="238">
        <v>6</v>
      </c>
      <c r="F147" s="239"/>
      <c r="G147" s="240">
        <f>ROUND(E147*F147,2)</f>
        <v>0</v>
      </c>
      <c r="H147" s="239"/>
      <c r="I147" s="240">
        <f>ROUND(E147*H147,2)</f>
        <v>0</v>
      </c>
      <c r="J147" s="239"/>
      <c r="K147" s="240">
        <f>ROUND(E147*J147,2)</f>
        <v>0</v>
      </c>
      <c r="L147" s="240">
        <v>21</v>
      </c>
      <c r="M147" s="240">
        <f>G147*(1+L147/100)</f>
        <v>0</v>
      </c>
      <c r="N147" s="238">
        <v>0</v>
      </c>
      <c r="O147" s="238">
        <f>ROUND(E147*N147,2)</f>
        <v>0</v>
      </c>
      <c r="P147" s="238">
        <v>0</v>
      </c>
      <c r="Q147" s="238">
        <f>ROUND(E147*P147,2)</f>
        <v>0</v>
      </c>
      <c r="R147" s="240"/>
      <c r="S147" s="240" t="s">
        <v>496</v>
      </c>
      <c r="T147" s="241" t="s">
        <v>379</v>
      </c>
      <c r="U147" s="223">
        <v>0</v>
      </c>
      <c r="V147" s="223">
        <f>ROUND(E147*U147,2)</f>
        <v>0</v>
      </c>
      <c r="W147" s="223"/>
      <c r="X147" s="223" t="s">
        <v>205</v>
      </c>
      <c r="Y147" s="223" t="s">
        <v>206</v>
      </c>
      <c r="Z147" s="212"/>
      <c r="AA147" s="212"/>
      <c r="AB147" s="212"/>
      <c r="AC147" s="212"/>
      <c r="AD147" s="212"/>
      <c r="AE147" s="212"/>
      <c r="AF147" s="212"/>
      <c r="AG147" s="212" t="s">
        <v>1724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55"/>
      <c r="D148" s="247"/>
      <c r="E148" s="247"/>
      <c r="F148" s="247"/>
      <c r="G148" s="247"/>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215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5">
        <v>69</v>
      </c>
      <c r="B149" s="236" t="s">
        <v>1860</v>
      </c>
      <c r="C149" s="249" t="s">
        <v>1861</v>
      </c>
      <c r="D149" s="237" t="s">
        <v>1723</v>
      </c>
      <c r="E149" s="238">
        <v>18</v>
      </c>
      <c r="F149" s="239"/>
      <c r="G149" s="240">
        <f>ROUND(E149*F149,2)</f>
        <v>0</v>
      </c>
      <c r="H149" s="239"/>
      <c r="I149" s="240">
        <f>ROUND(E149*H149,2)</f>
        <v>0</v>
      </c>
      <c r="J149" s="239"/>
      <c r="K149" s="240">
        <f>ROUND(E149*J149,2)</f>
        <v>0</v>
      </c>
      <c r="L149" s="240">
        <v>21</v>
      </c>
      <c r="M149" s="240">
        <f>G149*(1+L149/100)</f>
        <v>0</v>
      </c>
      <c r="N149" s="238">
        <v>0</v>
      </c>
      <c r="O149" s="238">
        <f>ROUND(E149*N149,2)</f>
        <v>0</v>
      </c>
      <c r="P149" s="238">
        <v>0</v>
      </c>
      <c r="Q149" s="238">
        <f>ROUND(E149*P149,2)</f>
        <v>0</v>
      </c>
      <c r="R149" s="240"/>
      <c r="S149" s="240" t="s">
        <v>496</v>
      </c>
      <c r="T149" s="241" t="s">
        <v>379</v>
      </c>
      <c r="U149" s="223">
        <v>0</v>
      </c>
      <c r="V149" s="223">
        <f>ROUND(E149*U149,2)</f>
        <v>0</v>
      </c>
      <c r="W149" s="223"/>
      <c r="X149" s="223" t="s">
        <v>205</v>
      </c>
      <c r="Y149" s="223" t="s">
        <v>206</v>
      </c>
      <c r="Z149" s="212"/>
      <c r="AA149" s="212"/>
      <c r="AB149" s="212"/>
      <c r="AC149" s="212"/>
      <c r="AD149" s="212"/>
      <c r="AE149" s="212"/>
      <c r="AF149" s="212"/>
      <c r="AG149" s="212" t="s">
        <v>1724</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55"/>
      <c r="D150" s="247"/>
      <c r="E150" s="247"/>
      <c r="F150" s="247"/>
      <c r="G150" s="247"/>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215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5">
        <v>70</v>
      </c>
      <c r="B151" s="236" t="s">
        <v>1862</v>
      </c>
      <c r="C151" s="249" t="s">
        <v>1863</v>
      </c>
      <c r="D151" s="237" t="s">
        <v>1723</v>
      </c>
      <c r="E151" s="238">
        <v>7</v>
      </c>
      <c r="F151" s="239"/>
      <c r="G151" s="240">
        <f>ROUND(E151*F151,2)</f>
        <v>0</v>
      </c>
      <c r="H151" s="239"/>
      <c r="I151" s="240">
        <f>ROUND(E151*H151,2)</f>
        <v>0</v>
      </c>
      <c r="J151" s="239"/>
      <c r="K151" s="240">
        <f>ROUND(E151*J151,2)</f>
        <v>0</v>
      </c>
      <c r="L151" s="240">
        <v>21</v>
      </c>
      <c r="M151" s="240">
        <f>G151*(1+L151/100)</f>
        <v>0</v>
      </c>
      <c r="N151" s="238">
        <v>0</v>
      </c>
      <c r="O151" s="238">
        <f>ROUND(E151*N151,2)</f>
        <v>0</v>
      </c>
      <c r="P151" s="238">
        <v>0</v>
      </c>
      <c r="Q151" s="238">
        <f>ROUND(E151*P151,2)</f>
        <v>0</v>
      </c>
      <c r="R151" s="240"/>
      <c r="S151" s="240" t="s">
        <v>496</v>
      </c>
      <c r="T151" s="241" t="s">
        <v>379</v>
      </c>
      <c r="U151" s="223">
        <v>0</v>
      </c>
      <c r="V151" s="223">
        <f>ROUND(E151*U151,2)</f>
        <v>0</v>
      </c>
      <c r="W151" s="223"/>
      <c r="X151" s="223" t="s">
        <v>205</v>
      </c>
      <c r="Y151" s="223" t="s">
        <v>206</v>
      </c>
      <c r="Z151" s="212"/>
      <c r="AA151" s="212"/>
      <c r="AB151" s="212"/>
      <c r="AC151" s="212"/>
      <c r="AD151" s="212"/>
      <c r="AE151" s="212"/>
      <c r="AF151" s="212"/>
      <c r="AG151" s="212" t="s">
        <v>1724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5"/>
      <c r="D152" s="247"/>
      <c r="E152" s="247"/>
      <c r="F152" s="247"/>
      <c r="G152" s="247"/>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215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5">
        <v>71</v>
      </c>
      <c r="B153" s="236" t="s">
        <v>1864</v>
      </c>
      <c r="C153" s="249" t="s">
        <v>1865</v>
      </c>
      <c r="D153" s="237" t="s">
        <v>1723</v>
      </c>
      <c r="E153" s="238">
        <v>3</v>
      </c>
      <c r="F153" s="239"/>
      <c r="G153" s="240">
        <f>ROUND(E153*F153,2)</f>
        <v>0</v>
      </c>
      <c r="H153" s="239"/>
      <c r="I153" s="240">
        <f>ROUND(E153*H153,2)</f>
        <v>0</v>
      </c>
      <c r="J153" s="239"/>
      <c r="K153" s="240">
        <f>ROUND(E153*J153,2)</f>
        <v>0</v>
      </c>
      <c r="L153" s="240">
        <v>21</v>
      </c>
      <c r="M153" s="240">
        <f>G153*(1+L153/100)</f>
        <v>0</v>
      </c>
      <c r="N153" s="238">
        <v>0</v>
      </c>
      <c r="O153" s="238">
        <f>ROUND(E153*N153,2)</f>
        <v>0</v>
      </c>
      <c r="P153" s="238">
        <v>0</v>
      </c>
      <c r="Q153" s="238">
        <f>ROUND(E153*P153,2)</f>
        <v>0</v>
      </c>
      <c r="R153" s="240"/>
      <c r="S153" s="240" t="s">
        <v>496</v>
      </c>
      <c r="T153" s="241" t="s">
        <v>379</v>
      </c>
      <c r="U153" s="223">
        <v>0</v>
      </c>
      <c r="V153" s="223">
        <f>ROUND(E153*U153,2)</f>
        <v>0</v>
      </c>
      <c r="W153" s="223"/>
      <c r="X153" s="223" t="s">
        <v>205</v>
      </c>
      <c r="Y153" s="223" t="s">
        <v>206</v>
      </c>
      <c r="Z153" s="212"/>
      <c r="AA153" s="212"/>
      <c r="AB153" s="212"/>
      <c r="AC153" s="212"/>
      <c r="AD153" s="212"/>
      <c r="AE153" s="212"/>
      <c r="AF153" s="212"/>
      <c r="AG153" s="212" t="s">
        <v>1724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55"/>
      <c r="D154" s="247"/>
      <c r="E154" s="247"/>
      <c r="F154" s="247"/>
      <c r="G154" s="247"/>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215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5">
        <v>72</v>
      </c>
      <c r="B155" s="236" t="s">
        <v>1866</v>
      </c>
      <c r="C155" s="249" t="s">
        <v>1867</v>
      </c>
      <c r="D155" s="237" t="s">
        <v>1723</v>
      </c>
      <c r="E155" s="238">
        <v>7</v>
      </c>
      <c r="F155" s="239"/>
      <c r="G155" s="240">
        <f>ROUND(E155*F155,2)</f>
        <v>0</v>
      </c>
      <c r="H155" s="239"/>
      <c r="I155" s="240">
        <f>ROUND(E155*H155,2)</f>
        <v>0</v>
      </c>
      <c r="J155" s="239"/>
      <c r="K155" s="240">
        <f>ROUND(E155*J155,2)</f>
        <v>0</v>
      </c>
      <c r="L155" s="240">
        <v>21</v>
      </c>
      <c r="M155" s="240">
        <f>G155*(1+L155/100)</f>
        <v>0</v>
      </c>
      <c r="N155" s="238">
        <v>0</v>
      </c>
      <c r="O155" s="238">
        <f>ROUND(E155*N155,2)</f>
        <v>0</v>
      </c>
      <c r="P155" s="238">
        <v>0</v>
      </c>
      <c r="Q155" s="238">
        <f>ROUND(E155*P155,2)</f>
        <v>0</v>
      </c>
      <c r="R155" s="240"/>
      <c r="S155" s="240" t="s">
        <v>496</v>
      </c>
      <c r="T155" s="241" t="s">
        <v>379</v>
      </c>
      <c r="U155" s="223">
        <v>0</v>
      </c>
      <c r="V155" s="223">
        <f>ROUND(E155*U155,2)</f>
        <v>0</v>
      </c>
      <c r="W155" s="223"/>
      <c r="X155" s="223" t="s">
        <v>205</v>
      </c>
      <c r="Y155" s="223" t="s">
        <v>206</v>
      </c>
      <c r="Z155" s="212"/>
      <c r="AA155" s="212"/>
      <c r="AB155" s="212"/>
      <c r="AC155" s="212"/>
      <c r="AD155" s="212"/>
      <c r="AE155" s="212"/>
      <c r="AF155" s="212"/>
      <c r="AG155" s="212" t="s">
        <v>1724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5"/>
      <c r="D156" s="247"/>
      <c r="E156" s="247"/>
      <c r="F156" s="247"/>
      <c r="G156" s="247"/>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215</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5">
        <v>73</v>
      </c>
      <c r="B157" s="236" t="s">
        <v>1868</v>
      </c>
      <c r="C157" s="249" t="s">
        <v>1869</v>
      </c>
      <c r="D157" s="237" t="s">
        <v>1723</v>
      </c>
      <c r="E157" s="238">
        <v>7</v>
      </c>
      <c r="F157" s="239"/>
      <c r="G157" s="240">
        <f>ROUND(E157*F157,2)</f>
        <v>0</v>
      </c>
      <c r="H157" s="239"/>
      <c r="I157" s="240">
        <f>ROUND(E157*H157,2)</f>
        <v>0</v>
      </c>
      <c r="J157" s="239"/>
      <c r="K157" s="240">
        <f>ROUND(E157*J157,2)</f>
        <v>0</v>
      </c>
      <c r="L157" s="240">
        <v>21</v>
      </c>
      <c r="M157" s="240">
        <f>G157*(1+L157/100)</f>
        <v>0</v>
      </c>
      <c r="N157" s="238">
        <v>0</v>
      </c>
      <c r="O157" s="238">
        <f>ROUND(E157*N157,2)</f>
        <v>0</v>
      </c>
      <c r="P157" s="238">
        <v>0</v>
      </c>
      <c r="Q157" s="238">
        <f>ROUND(E157*P157,2)</f>
        <v>0</v>
      </c>
      <c r="R157" s="240"/>
      <c r="S157" s="240" t="s">
        <v>496</v>
      </c>
      <c r="T157" s="241" t="s">
        <v>379</v>
      </c>
      <c r="U157" s="223">
        <v>0</v>
      </c>
      <c r="V157" s="223">
        <f>ROUND(E157*U157,2)</f>
        <v>0</v>
      </c>
      <c r="W157" s="223"/>
      <c r="X157" s="223" t="s">
        <v>205</v>
      </c>
      <c r="Y157" s="223" t="s">
        <v>206</v>
      </c>
      <c r="Z157" s="212"/>
      <c r="AA157" s="212"/>
      <c r="AB157" s="212"/>
      <c r="AC157" s="212"/>
      <c r="AD157" s="212"/>
      <c r="AE157" s="212"/>
      <c r="AF157" s="212"/>
      <c r="AG157" s="212" t="s">
        <v>1724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5"/>
      <c r="D158" s="247"/>
      <c r="E158" s="247"/>
      <c r="F158" s="247"/>
      <c r="G158" s="247"/>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215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5">
        <v>74</v>
      </c>
      <c r="B159" s="236" t="s">
        <v>1870</v>
      </c>
      <c r="C159" s="249" t="s">
        <v>1871</v>
      </c>
      <c r="D159" s="237" t="s">
        <v>1723</v>
      </c>
      <c r="E159" s="238">
        <v>2</v>
      </c>
      <c r="F159" s="239"/>
      <c r="G159" s="240">
        <f>ROUND(E159*F159,2)</f>
        <v>0</v>
      </c>
      <c r="H159" s="239"/>
      <c r="I159" s="240">
        <f>ROUND(E159*H159,2)</f>
        <v>0</v>
      </c>
      <c r="J159" s="239"/>
      <c r="K159" s="240">
        <f>ROUND(E159*J159,2)</f>
        <v>0</v>
      </c>
      <c r="L159" s="240">
        <v>21</v>
      </c>
      <c r="M159" s="240">
        <f>G159*(1+L159/100)</f>
        <v>0</v>
      </c>
      <c r="N159" s="238">
        <v>0</v>
      </c>
      <c r="O159" s="238">
        <f>ROUND(E159*N159,2)</f>
        <v>0</v>
      </c>
      <c r="P159" s="238">
        <v>0</v>
      </c>
      <c r="Q159" s="238">
        <f>ROUND(E159*P159,2)</f>
        <v>0</v>
      </c>
      <c r="R159" s="240"/>
      <c r="S159" s="240" t="s">
        <v>496</v>
      </c>
      <c r="T159" s="241" t="s">
        <v>379</v>
      </c>
      <c r="U159" s="223">
        <v>0</v>
      </c>
      <c r="V159" s="223">
        <f>ROUND(E159*U159,2)</f>
        <v>0</v>
      </c>
      <c r="W159" s="223"/>
      <c r="X159" s="223" t="s">
        <v>205</v>
      </c>
      <c r="Y159" s="223" t="s">
        <v>206</v>
      </c>
      <c r="Z159" s="212"/>
      <c r="AA159" s="212"/>
      <c r="AB159" s="212"/>
      <c r="AC159" s="212"/>
      <c r="AD159" s="212"/>
      <c r="AE159" s="212"/>
      <c r="AF159" s="212"/>
      <c r="AG159" s="212" t="s">
        <v>1724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5"/>
      <c r="D160" s="247"/>
      <c r="E160" s="247"/>
      <c r="F160" s="247"/>
      <c r="G160" s="247"/>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215</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28" t="s">
        <v>198</v>
      </c>
      <c r="B161" s="229" t="s">
        <v>160</v>
      </c>
      <c r="C161" s="248" t="s">
        <v>161</v>
      </c>
      <c r="D161" s="230"/>
      <c r="E161" s="231"/>
      <c r="F161" s="232"/>
      <c r="G161" s="232">
        <f>SUMIF(AG162:AG193,"&lt;&gt;NOR",G162:G193)</f>
        <v>0</v>
      </c>
      <c r="H161" s="232"/>
      <c r="I161" s="232">
        <f>SUM(I162:I193)</f>
        <v>0</v>
      </c>
      <c r="J161" s="232"/>
      <c r="K161" s="232">
        <f>SUM(K162:K193)</f>
        <v>0</v>
      </c>
      <c r="L161" s="232"/>
      <c r="M161" s="232">
        <f>SUM(M162:M193)</f>
        <v>0</v>
      </c>
      <c r="N161" s="231"/>
      <c r="O161" s="231">
        <f>SUM(O162:O193)</f>
        <v>0</v>
      </c>
      <c r="P161" s="231"/>
      <c r="Q161" s="231">
        <f>SUM(Q162:Q193)</f>
        <v>0</v>
      </c>
      <c r="R161" s="232"/>
      <c r="S161" s="232"/>
      <c r="T161" s="233"/>
      <c r="U161" s="227"/>
      <c r="V161" s="227">
        <f>SUM(V162:V193)</f>
        <v>0</v>
      </c>
      <c r="W161" s="227"/>
      <c r="X161" s="227"/>
      <c r="Y161" s="227"/>
      <c r="AG161" t="s">
        <v>199</v>
      </c>
    </row>
    <row r="162" spans="1:60" outlineLevel="1" x14ac:dyDescent="0.2">
      <c r="A162" s="235">
        <v>75</v>
      </c>
      <c r="B162" s="236" t="s">
        <v>1872</v>
      </c>
      <c r="C162" s="249" t="s">
        <v>1873</v>
      </c>
      <c r="D162" s="237" t="s">
        <v>1723</v>
      </c>
      <c r="E162" s="238">
        <v>1</v>
      </c>
      <c r="F162" s="239"/>
      <c r="G162" s="240">
        <f>ROUND(E162*F162,2)</f>
        <v>0</v>
      </c>
      <c r="H162" s="239"/>
      <c r="I162" s="240">
        <f>ROUND(E162*H162,2)</f>
        <v>0</v>
      </c>
      <c r="J162" s="239"/>
      <c r="K162" s="240">
        <f>ROUND(E162*J162,2)</f>
        <v>0</v>
      </c>
      <c r="L162" s="240">
        <v>21</v>
      </c>
      <c r="M162" s="240">
        <f>G162*(1+L162/100)</f>
        <v>0</v>
      </c>
      <c r="N162" s="238">
        <v>0</v>
      </c>
      <c r="O162" s="238">
        <f>ROUND(E162*N162,2)</f>
        <v>0</v>
      </c>
      <c r="P162" s="238">
        <v>0</v>
      </c>
      <c r="Q162" s="238">
        <f>ROUND(E162*P162,2)</f>
        <v>0</v>
      </c>
      <c r="R162" s="240"/>
      <c r="S162" s="240" t="s">
        <v>496</v>
      </c>
      <c r="T162" s="241" t="s">
        <v>379</v>
      </c>
      <c r="U162" s="223">
        <v>0</v>
      </c>
      <c r="V162" s="223">
        <f>ROUND(E162*U162,2)</f>
        <v>0</v>
      </c>
      <c r="W162" s="223"/>
      <c r="X162" s="223" t="s">
        <v>205</v>
      </c>
      <c r="Y162" s="223" t="s">
        <v>206</v>
      </c>
      <c r="Z162" s="212"/>
      <c r="AA162" s="212"/>
      <c r="AB162" s="212"/>
      <c r="AC162" s="212"/>
      <c r="AD162" s="212"/>
      <c r="AE162" s="212"/>
      <c r="AF162" s="212"/>
      <c r="AG162" s="212" t="s">
        <v>1724</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55"/>
      <c r="D163" s="247"/>
      <c r="E163" s="247"/>
      <c r="F163" s="247"/>
      <c r="G163" s="247"/>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215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35">
        <v>76</v>
      </c>
      <c r="B164" s="236" t="s">
        <v>1874</v>
      </c>
      <c r="C164" s="249" t="s">
        <v>1875</v>
      </c>
      <c r="D164" s="237" t="s">
        <v>1723</v>
      </c>
      <c r="E164" s="238">
        <v>2</v>
      </c>
      <c r="F164" s="239"/>
      <c r="G164" s="240">
        <f>ROUND(E164*F164,2)</f>
        <v>0</v>
      </c>
      <c r="H164" s="239"/>
      <c r="I164" s="240">
        <f>ROUND(E164*H164,2)</f>
        <v>0</v>
      </c>
      <c r="J164" s="239"/>
      <c r="K164" s="240">
        <f>ROUND(E164*J164,2)</f>
        <v>0</v>
      </c>
      <c r="L164" s="240">
        <v>21</v>
      </c>
      <c r="M164" s="240">
        <f>G164*(1+L164/100)</f>
        <v>0</v>
      </c>
      <c r="N164" s="238">
        <v>0</v>
      </c>
      <c r="O164" s="238">
        <f>ROUND(E164*N164,2)</f>
        <v>0</v>
      </c>
      <c r="P164" s="238">
        <v>0</v>
      </c>
      <c r="Q164" s="238">
        <f>ROUND(E164*P164,2)</f>
        <v>0</v>
      </c>
      <c r="R164" s="240"/>
      <c r="S164" s="240" t="s">
        <v>496</v>
      </c>
      <c r="T164" s="241" t="s">
        <v>379</v>
      </c>
      <c r="U164" s="223">
        <v>0</v>
      </c>
      <c r="V164" s="223">
        <f>ROUND(E164*U164,2)</f>
        <v>0</v>
      </c>
      <c r="W164" s="223"/>
      <c r="X164" s="223" t="s">
        <v>205</v>
      </c>
      <c r="Y164" s="223" t="s">
        <v>206</v>
      </c>
      <c r="Z164" s="212"/>
      <c r="AA164" s="212"/>
      <c r="AB164" s="212"/>
      <c r="AC164" s="212"/>
      <c r="AD164" s="212"/>
      <c r="AE164" s="212"/>
      <c r="AF164" s="212"/>
      <c r="AG164" s="212" t="s">
        <v>1724</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5"/>
      <c r="D165" s="247"/>
      <c r="E165" s="247"/>
      <c r="F165" s="247"/>
      <c r="G165" s="247"/>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215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5">
        <v>77</v>
      </c>
      <c r="B166" s="236" t="s">
        <v>1876</v>
      </c>
      <c r="C166" s="249" t="s">
        <v>1877</v>
      </c>
      <c r="D166" s="237" t="s">
        <v>1723</v>
      </c>
      <c r="E166" s="238">
        <v>7</v>
      </c>
      <c r="F166" s="239"/>
      <c r="G166" s="240">
        <f>ROUND(E166*F166,2)</f>
        <v>0</v>
      </c>
      <c r="H166" s="239"/>
      <c r="I166" s="240">
        <f>ROUND(E166*H166,2)</f>
        <v>0</v>
      </c>
      <c r="J166" s="239"/>
      <c r="K166" s="240">
        <f>ROUND(E166*J166,2)</f>
        <v>0</v>
      </c>
      <c r="L166" s="240">
        <v>21</v>
      </c>
      <c r="M166" s="240">
        <f>G166*(1+L166/100)</f>
        <v>0</v>
      </c>
      <c r="N166" s="238">
        <v>0</v>
      </c>
      <c r="O166" s="238">
        <f>ROUND(E166*N166,2)</f>
        <v>0</v>
      </c>
      <c r="P166" s="238">
        <v>0</v>
      </c>
      <c r="Q166" s="238">
        <f>ROUND(E166*P166,2)</f>
        <v>0</v>
      </c>
      <c r="R166" s="240"/>
      <c r="S166" s="240" t="s">
        <v>496</v>
      </c>
      <c r="T166" s="241" t="s">
        <v>379</v>
      </c>
      <c r="U166" s="223">
        <v>0</v>
      </c>
      <c r="V166" s="223">
        <f>ROUND(E166*U166,2)</f>
        <v>0</v>
      </c>
      <c r="W166" s="223"/>
      <c r="X166" s="223" t="s">
        <v>205</v>
      </c>
      <c r="Y166" s="223" t="s">
        <v>206</v>
      </c>
      <c r="Z166" s="212"/>
      <c r="AA166" s="212"/>
      <c r="AB166" s="212"/>
      <c r="AC166" s="212"/>
      <c r="AD166" s="212"/>
      <c r="AE166" s="212"/>
      <c r="AF166" s="212"/>
      <c r="AG166" s="212" t="s">
        <v>1724</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5"/>
      <c r="D167" s="247"/>
      <c r="E167" s="247"/>
      <c r="F167" s="247"/>
      <c r="G167" s="247"/>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215</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5">
        <v>78</v>
      </c>
      <c r="B168" s="236" t="s">
        <v>1878</v>
      </c>
      <c r="C168" s="249" t="s">
        <v>1879</v>
      </c>
      <c r="D168" s="237" t="s">
        <v>1723</v>
      </c>
      <c r="E168" s="238">
        <v>3</v>
      </c>
      <c r="F168" s="239"/>
      <c r="G168" s="240">
        <f>ROUND(E168*F168,2)</f>
        <v>0</v>
      </c>
      <c r="H168" s="239"/>
      <c r="I168" s="240">
        <f>ROUND(E168*H168,2)</f>
        <v>0</v>
      </c>
      <c r="J168" s="239"/>
      <c r="K168" s="240">
        <f>ROUND(E168*J168,2)</f>
        <v>0</v>
      </c>
      <c r="L168" s="240">
        <v>21</v>
      </c>
      <c r="M168" s="240">
        <f>G168*(1+L168/100)</f>
        <v>0</v>
      </c>
      <c r="N168" s="238">
        <v>0</v>
      </c>
      <c r="O168" s="238">
        <f>ROUND(E168*N168,2)</f>
        <v>0</v>
      </c>
      <c r="P168" s="238">
        <v>0</v>
      </c>
      <c r="Q168" s="238">
        <f>ROUND(E168*P168,2)</f>
        <v>0</v>
      </c>
      <c r="R168" s="240"/>
      <c r="S168" s="240" t="s">
        <v>496</v>
      </c>
      <c r="T168" s="241" t="s">
        <v>379</v>
      </c>
      <c r="U168" s="223">
        <v>0</v>
      </c>
      <c r="V168" s="223">
        <f>ROUND(E168*U168,2)</f>
        <v>0</v>
      </c>
      <c r="W168" s="223"/>
      <c r="X168" s="223" t="s">
        <v>205</v>
      </c>
      <c r="Y168" s="223" t="s">
        <v>206</v>
      </c>
      <c r="Z168" s="212"/>
      <c r="AA168" s="212"/>
      <c r="AB168" s="212"/>
      <c r="AC168" s="212"/>
      <c r="AD168" s="212"/>
      <c r="AE168" s="212"/>
      <c r="AF168" s="212"/>
      <c r="AG168" s="212" t="s">
        <v>1724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5"/>
      <c r="D169" s="247"/>
      <c r="E169" s="247"/>
      <c r="F169" s="247"/>
      <c r="G169" s="247"/>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215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5">
        <v>79</v>
      </c>
      <c r="B170" s="236" t="s">
        <v>1880</v>
      </c>
      <c r="C170" s="249" t="s">
        <v>1881</v>
      </c>
      <c r="D170" s="237" t="s">
        <v>1723</v>
      </c>
      <c r="E170" s="238">
        <v>1</v>
      </c>
      <c r="F170" s="239"/>
      <c r="G170" s="240">
        <f>ROUND(E170*F170,2)</f>
        <v>0</v>
      </c>
      <c r="H170" s="239"/>
      <c r="I170" s="240">
        <f>ROUND(E170*H170,2)</f>
        <v>0</v>
      </c>
      <c r="J170" s="239"/>
      <c r="K170" s="240">
        <f>ROUND(E170*J170,2)</f>
        <v>0</v>
      </c>
      <c r="L170" s="240">
        <v>21</v>
      </c>
      <c r="M170" s="240">
        <f>G170*(1+L170/100)</f>
        <v>0</v>
      </c>
      <c r="N170" s="238">
        <v>0</v>
      </c>
      <c r="O170" s="238">
        <f>ROUND(E170*N170,2)</f>
        <v>0</v>
      </c>
      <c r="P170" s="238">
        <v>0</v>
      </c>
      <c r="Q170" s="238">
        <f>ROUND(E170*P170,2)</f>
        <v>0</v>
      </c>
      <c r="R170" s="240"/>
      <c r="S170" s="240" t="s">
        <v>496</v>
      </c>
      <c r="T170" s="241" t="s">
        <v>379</v>
      </c>
      <c r="U170" s="223">
        <v>0</v>
      </c>
      <c r="V170" s="223">
        <f>ROUND(E170*U170,2)</f>
        <v>0</v>
      </c>
      <c r="W170" s="223"/>
      <c r="X170" s="223" t="s">
        <v>205</v>
      </c>
      <c r="Y170" s="223" t="s">
        <v>206</v>
      </c>
      <c r="Z170" s="212"/>
      <c r="AA170" s="212"/>
      <c r="AB170" s="212"/>
      <c r="AC170" s="212"/>
      <c r="AD170" s="212"/>
      <c r="AE170" s="212"/>
      <c r="AF170" s="212"/>
      <c r="AG170" s="212" t="s">
        <v>1724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55"/>
      <c r="D171" s="247"/>
      <c r="E171" s="247"/>
      <c r="F171" s="247"/>
      <c r="G171" s="247"/>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215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5">
        <v>80</v>
      </c>
      <c r="B172" s="236" t="s">
        <v>1882</v>
      </c>
      <c r="C172" s="249" t="s">
        <v>1883</v>
      </c>
      <c r="D172" s="237" t="s">
        <v>1723</v>
      </c>
      <c r="E172" s="238">
        <v>1</v>
      </c>
      <c r="F172" s="239"/>
      <c r="G172" s="240">
        <f>ROUND(E172*F172,2)</f>
        <v>0</v>
      </c>
      <c r="H172" s="239"/>
      <c r="I172" s="240">
        <f>ROUND(E172*H172,2)</f>
        <v>0</v>
      </c>
      <c r="J172" s="239"/>
      <c r="K172" s="240">
        <f>ROUND(E172*J172,2)</f>
        <v>0</v>
      </c>
      <c r="L172" s="240">
        <v>21</v>
      </c>
      <c r="M172" s="240">
        <f>G172*(1+L172/100)</f>
        <v>0</v>
      </c>
      <c r="N172" s="238">
        <v>0</v>
      </c>
      <c r="O172" s="238">
        <f>ROUND(E172*N172,2)</f>
        <v>0</v>
      </c>
      <c r="P172" s="238">
        <v>0</v>
      </c>
      <c r="Q172" s="238">
        <f>ROUND(E172*P172,2)</f>
        <v>0</v>
      </c>
      <c r="R172" s="240"/>
      <c r="S172" s="240" t="s">
        <v>496</v>
      </c>
      <c r="T172" s="241" t="s">
        <v>379</v>
      </c>
      <c r="U172" s="223">
        <v>0</v>
      </c>
      <c r="V172" s="223">
        <f>ROUND(E172*U172,2)</f>
        <v>0</v>
      </c>
      <c r="W172" s="223"/>
      <c r="X172" s="223" t="s">
        <v>205</v>
      </c>
      <c r="Y172" s="223" t="s">
        <v>206</v>
      </c>
      <c r="Z172" s="212"/>
      <c r="AA172" s="212"/>
      <c r="AB172" s="212"/>
      <c r="AC172" s="212"/>
      <c r="AD172" s="212"/>
      <c r="AE172" s="212"/>
      <c r="AF172" s="212"/>
      <c r="AG172" s="212" t="s">
        <v>1724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5"/>
      <c r="D173" s="247"/>
      <c r="E173" s="247"/>
      <c r="F173" s="247"/>
      <c r="G173" s="247"/>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215</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5">
        <v>81</v>
      </c>
      <c r="B174" s="236" t="s">
        <v>1884</v>
      </c>
      <c r="C174" s="249" t="s">
        <v>1885</v>
      </c>
      <c r="D174" s="237" t="s">
        <v>1723</v>
      </c>
      <c r="E174" s="238">
        <v>1</v>
      </c>
      <c r="F174" s="239"/>
      <c r="G174" s="240">
        <f>ROUND(E174*F174,2)</f>
        <v>0</v>
      </c>
      <c r="H174" s="239"/>
      <c r="I174" s="240">
        <f>ROUND(E174*H174,2)</f>
        <v>0</v>
      </c>
      <c r="J174" s="239"/>
      <c r="K174" s="240">
        <f>ROUND(E174*J174,2)</f>
        <v>0</v>
      </c>
      <c r="L174" s="240">
        <v>21</v>
      </c>
      <c r="M174" s="240">
        <f>G174*(1+L174/100)</f>
        <v>0</v>
      </c>
      <c r="N174" s="238">
        <v>0</v>
      </c>
      <c r="O174" s="238">
        <f>ROUND(E174*N174,2)</f>
        <v>0</v>
      </c>
      <c r="P174" s="238">
        <v>0</v>
      </c>
      <c r="Q174" s="238">
        <f>ROUND(E174*P174,2)</f>
        <v>0</v>
      </c>
      <c r="R174" s="240"/>
      <c r="S174" s="240" t="s">
        <v>496</v>
      </c>
      <c r="T174" s="241" t="s">
        <v>379</v>
      </c>
      <c r="U174" s="223">
        <v>0</v>
      </c>
      <c r="V174" s="223">
        <f>ROUND(E174*U174,2)</f>
        <v>0</v>
      </c>
      <c r="W174" s="223"/>
      <c r="X174" s="223" t="s">
        <v>205</v>
      </c>
      <c r="Y174" s="223" t="s">
        <v>206</v>
      </c>
      <c r="Z174" s="212"/>
      <c r="AA174" s="212"/>
      <c r="AB174" s="212"/>
      <c r="AC174" s="212"/>
      <c r="AD174" s="212"/>
      <c r="AE174" s="212"/>
      <c r="AF174" s="212"/>
      <c r="AG174" s="212" t="s">
        <v>1724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55"/>
      <c r="D175" s="247"/>
      <c r="E175" s="247"/>
      <c r="F175" s="247"/>
      <c r="G175" s="247"/>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215</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5">
        <v>82</v>
      </c>
      <c r="B176" s="236" t="s">
        <v>1886</v>
      </c>
      <c r="C176" s="249" t="s">
        <v>1887</v>
      </c>
      <c r="D176" s="237" t="s">
        <v>1723</v>
      </c>
      <c r="E176" s="238">
        <v>1</v>
      </c>
      <c r="F176" s="239"/>
      <c r="G176" s="240">
        <f>ROUND(E176*F176,2)</f>
        <v>0</v>
      </c>
      <c r="H176" s="239"/>
      <c r="I176" s="240">
        <f>ROUND(E176*H176,2)</f>
        <v>0</v>
      </c>
      <c r="J176" s="239"/>
      <c r="K176" s="240">
        <f>ROUND(E176*J176,2)</f>
        <v>0</v>
      </c>
      <c r="L176" s="240">
        <v>21</v>
      </c>
      <c r="M176" s="240">
        <f>G176*(1+L176/100)</f>
        <v>0</v>
      </c>
      <c r="N176" s="238">
        <v>0</v>
      </c>
      <c r="O176" s="238">
        <f>ROUND(E176*N176,2)</f>
        <v>0</v>
      </c>
      <c r="P176" s="238">
        <v>0</v>
      </c>
      <c r="Q176" s="238">
        <f>ROUND(E176*P176,2)</f>
        <v>0</v>
      </c>
      <c r="R176" s="240"/>
      <c r="S176" s="240" t="s">
        <v>496</v>
      </c>
      <c r="T176" s="241" t="s">
        <v>379</v>
      </c>
      <c r="U176" s="223">
        <v>0</v>
      </c>
      <c r="V176" s="223">
        <f>ROUND(E176*U176,2)</f>
        <v>0</v>
      </c>
      <c r="W176" s="223"/>
      <c r="X176" s="223" t="s">
        <v>205</v>
      </c>
      <c r="Y176" s="223" t="s">
        <v>206</v>
      </c>
      <c r="Z176" s="212"/>
      <c r="AA176" s="212"/>
      <c r="AB176" s="212"/>
      <c r="AC176" s="212"/>
      <c r="AD176" s="212"/>
      <c r="AE176" s="212"/>
      <c r="AF176" s="212"/>
      <c r="AG176" s="212" t="s">
        <v>1724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5"/>
      <c r="D177" s="247"/>
      <c r="E177" s="247"/>
      <c r="F177" s="247"/>
      <c r="G177" s="247"/>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215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5">
        <v>83</v>
      </c>
      <c r="B178" s="236" t="s">
        <v>1888</v>
      </c>
      <c r="C178" s="249" t="s">
        <v>1889</v>
      </c>
      <c r="D178" s="237" t="s">
        <v>1723</v>
      </c>
      <c r="E178" s="238">
        <v>1</v>
      </c>
      <c r="F178" s="239"/>
      <c r="G178" s="240">
        <f>ROUND(E178*F178,2)</f>
        <v>0</v>
      </c>
      <c r="H178" s="239"/>
      <c r="I178" s="240">
        <f>ROUND(E178*H178,2)</f>
        <v>0</v>
      </c>
      <c r="J178" s="239"/>
      <c r="K178" s="240">
        <f>ROUND(E178*J178,2)</f>
        <v>0</v>
      </c>
      <c r="L178" s="240">
        <v>21</v>
      </c>
      <c r="M178" s="240">
        <f>G178*(1+L178/100)</f>
        <v>0</v>
      </c>
      <c r="N178" s="238">
        <v>0</v>
      </c>
      <c r="O178" s="238">
        <f>ROUND(E178*N178,2)</f>
        <v>0</v>
      </c>
      <c r="P178" s="238">
        <v>0</v>
      </c>
      <c r="Q178" s="238">
        <f>ROUND(E178*P178,2)</f>
        <v>0</v>
      </c>
      <c r="R178" s="240"/>
      <c r="S178" s="240" t="s">
        <v>496</v>
      </c>
      <c r="T178" s="241" t="s">
        <v>379</v>
      </c>
      <c r="U178" s="223">
        <v>0</v>
      </c>
      <c r="V178" s="223">
        <f>ROUND(E178*U178,2)</f>
        <v>0</v>
      </c>
      <c r="W178" s="223"/>
      <c r="X178" s="223" t="s">
        <v>205</v>
      </c>
      <c r="Y178" s="223" t="s">
        <v>206</v>
      </c>
      <c r="Z178" s="212"/>
      <c r="AA178" s="212"/>
      <c r="AB178" s="212"/>
      <c r="AC178" s="212"/>
      <c r="AD178" s="212"/>
      <c r="AE178" s="212"/>
      <c r="AF178" s="212"/>
      <c r="AG178" s="212" t="s">
        <v>1724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55"/>
      <c r="D179" s="247"/>
      <c r="E179" s="247"/>
      <c r="F179" s="247"/>
      <c r="G179" s="247"/>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215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5">
        <v>84</v>
      </c>
      <c r="B180" s="236" t="s">
        <v>1890</v>
      </c>
      <c r="C180" s="249" t="s">
        <v>1891</v>
      </c>
      <c r="D180" s="237" t="s">
        <v>1723</v>
      </c>
      <c r="E180" s="238">
        <v>1</v>
      </c>
      <c r="F180" s="239"/>
      <c r="G180" s="240">
        <f>ROUND(E180*F180,2)</f>
        <v>0</v>
      </c>
      <c r="H180" s="239"/>
      <c r="I180" s="240">
        <f>ROUND(E180*H180,2)</f>
        <v>0</v>
      </c>
      <c r="J180" s="239"/>
      <c r="K180" s="240">
        <f>ROUND(E180*J180,2)</f>
        <v>0</v>
      </c>
      <c r="L180" s="240">
        <v>21</v>
      </c>
      <c r="M180" s="240">
        <f>G180*(1+L180/100)</f>
        <v>0</v>
      </c>
      <c r="N180" s="238">
        <v>0</v>
      </c>
      <c r="O180" s="238">
        <f>ROUND(E180*N180,2)</f>
        <v>0</v>
      </c>
      <c r="P180" s="238">
        <v>0</v>
      </c>
      <c r="Q180" s="238">
        <f>ROUND(E180*P180,2)</f>
        <v>0</v>
      </c>
      <c r="R180" s="240"/>
      <c r="S180" s="240" t="s">
        <v>496</v>
      </c>
      <c r="T180" s="241" t="s">
        <v>379</v>
      </c>
      <c r="U180" s="223">
        <v>0</v>
      </c>
      <c r="V180" s="223">
        <f>ROUND(E180*U180,2)</f>
        <v>0</v>
      </c>
      <c r="W180" s="223"/>
      <c r="X180" s="223" t="s">
        <v>205</v>
      </c>
      <c r="Y180" s="223" t="s">
        <v>206</v>
      </c>
      <c r="Z180" s="212"/>
      <c r="AA180" s="212"/>
      <c r="AB180" s="212"/>
      <c r="AC180" s="212"/>
      <c r="AD180" s="212"/>
      <c r="AE180" s="212"/>
      <c r="AF180" s="212"/>
      <c r="AG180" s="212" t="s">
        <v>1724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5"/>
      <c r="D181" s="247"/>
      <c r="E181" s="247"/>
      <c r="F181" s="247"/>
      <c r="G181" s="247"/>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215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5">
        <v>85</v>
      </c>
      <c r="B182" s="236" t="s">
        <v>1892</v>
      </c>
      <c r="C182" s="249" t="s">
        <v>1893</v>
      </c>
      <c r="D182" s="237" t="s">
        <v>1723</v>
      </c>
      <c r="E182" s="238">
        <v>6</v>
      </c>
      <c r="F182" s="239"/>
      <c r="G182" s="240">
        <f>ROUND(E182*F182,2)</f>
        <v>0</v>
      </c>
      <c r="H182" s="239"/>
      <c r="I182" s="240">
        <f>ROUND(E182*H182,2)</f>
        <v>0</v>
      </c>
      <c r="J182" s="239"/>
      <c r="K182" s="240">
        <f>ROUND(E182*J182,2)</f>
        <v>0</v>
      </c>
      <c r="L182" s="240">
        <v>21</v>
      </c>
      <c r="M182" s="240">
        <f>G182*(1+L182/100)</f>
        <v>0</v>
      </c>
      <c r="N182" s="238">
        <v>0</v>
      </c>
      <c r="O182" s="238">
        <f>ROUND(E182*N182,2)</f>
        <v>0</v>
      </c>
      <c r="P182" s="238">
        <v>0</v>
      </c>
      <c r="Q182" s="238">
        <f>ROUND(E182*P182,2)</f>
        <v>0</v>
      </c>
      <c r="R182" s="240"/>
      <c r="S182" s="240" t="s">
        <v>496</v>
      </c>
      <c r="T182" s="241" t="s">
        <v>379</v>
      </c>
      <c r="U182" s="223">
        <v>0</v>
      </c>
      <c r="V182" s="223">
        <f>ROUND(E182*U182,2)</f>
        <v>0</v>
      </c>
      <c r="W182" s="223"/>
      <c r="X182" s="223" t="s">
        <v>205</v>
      </c>
      <c r="Y182" s="223" t="s">
        <v>206</v>
      </c>
      <c r="Z182" s="212"/>
      <c r="AA182" s="212"/>
      <c r="AB182" s="212"/>
      <c r="AC182" s="212"/>
      <c r="AD182" s="212"/>
      <c r="AE182" s="212"/>
      <c r="AF182" s="212"/>
      <c r="AG182" s="212" t="s">
        <v>1724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5"/>
      <c r="D183" s="247"/>
      <c r="E183" s="247"/>
      <c r="F183" s="247"/>
      <c r="G183" s="247"/>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215</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5">
        <v>86</v>
      </c>
      <c r="B184" s="236" t="s">
        <v>1894</v>
      </c>
      <c r="C184" s="249" t="s">
        <v>1895</v>
      </c>
      <c r="D184" s="237" t="s">
        <v>1723</v>
      </c>
      <c r="E184" s="238">
        <v>4</v>
      </c>
      <c r="F184" s="239"/>
      <c r="G184" s="240">
        <f>ROUND(E184*F184,2)</f>
        <v>0</v>
      </c>
      <c r="H184" s="239"/>
      <c r="I184" s="240">
        <f>ROUND(E184*H184,2)</f>
        <v>0</v>
      </c>
      <c r="J184" s="239"/>
      <c r="K184" s="240">
        <f>ROUND(E184*J184,2)</f>
        <v>0</v>
      </c>
      <c r="L184" s="240">
        <v>21</v>
      </c>
      <c r="M184" s="240">
        <f>G184*(1+L184/100)</f>
        <v>0</v>
      </c>
      <c r="N184" s="238">
        <v>0</v>
      </c>
      <c r="O184" s="238">
        <f>ROUND(E184*N184,2)</f>
        <v>0</v>
      </c>
      <c r="P184" s="238">
        <v>0</v>
      </c>
      <c r="Q184" s="238">
        <f>ROUND(E184*P184,2)</f>
        <v>0</v>
      </c>
      <c r="R184" s="240"/>
      <c r="S184" s="240" t="s">
        <v>496</v>
      </c>
      <c r="T184" s="241" t="s">
        <v>379</v>
      </c>
      <c r="U184" s="223">
        <v>0</v>
      </c>
      <c r="V184" s="223">
        <f>ROUND(E184*U184,2)</f>
        <v>0</v>
      </c>
      <c r="W184" s="223"/>
      <c r="X184" s="223" t="s">
        <v>205</v>
      </c>
      <c r="Y184" s="223" t="s">
        <v>206</v>
      </c>
      <c r="Z184" s="212"/>
      <c r="AA184" s="212"/>
      <c r="AB184" s="212"/>
      <c r="AC184" s="212"/>
      <c r="AD184" s="212"/>
      <c r="AE184" s="212"/>
      <c r="AF184" s="212"/>
      <c r="AG184" s="212" t="s">
        <v>1724</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5"/>
      <c r="D185" s="247"/>
      <c r="E185" s="247"/>
      <c r="F185" s="247"/>
      <c r="G185" s="247"/>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215</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5">
        <v>87</v>
      </c>
      <c r="B186" s="236" t="s">
        <v>1896</v>
      </c>
      <c r="C186" s="249" t="s">
        <v>1897</v>
      </c>
      <c r="D186" s="237" t="s">
        <v>1723</v>
      </c>
      <c r="E186" s="238">
        <v>3</v>
      </c>
      <c r="F186" s="239"/>
      <c r="G186" s="240">
        <f>ROUND(E186*F186,2)</f>
        <v>0</v>
      </c>
      <c r="H186" s="239"/>
      <c r="I186" s="240">
        <f>ROUND(E186*H186,2)</f>
        <v>0</v>
      </c>
      <c r="J186" s="239"/>
      <c r="K186" s="240">
        <f>ROUND(E186*J186,2)</f>
        <v>0</v>
      </c>
      <c r="L186" s="240">
        <v>21</v>
      </c>
      <c r="M186" s="240">
        <f>G186*(1+L186/100)</f>
        <v>0</v>
      </c>
      <c r="N186" s="238">
        <v>0</v>
      </c>
      <c r="O186" s="238">
        <f>ROUND(E186*N186,2)</f>
        <v>0</v>
      </c>
      <c r="P186" s="238">
        <v>0</v>
      </c>
      <c r="Q186" s="238">
        <f>ROUND(E186*P186,2)</f>
        <v>0</v>
      </c>
      <c r="R186" s="240"/>
      <c r="S186" s="240" t="s">
        <v>496</v>
      </c>
      <c r="T186" s="241" t="s">
        <v>379</v>
      </c>
      <c r="U186" s="223">
        <v>0</v>
      </c>
      <c r="V186" s="223">
        <f>ROUND(E186*U186,2)</f>
        <v>0</v>
      </c>
      <c r="W186" s="223"/>
      <c r="X186" s="223" t="s">
        <v>205</v>
      </c>
      <c r="Y186" s="223" t="s">
        <v>206</v>
      </c>
      <c r="Z186" s="212"/>
      <c r="AA186" s="212"/>
      <c r="AB186" s="212"/>
      <c r="AC186" s="212"/>
      <c r="AD186" s="212"/>
      <c r="AE186" s="212"/>
      <c r="AF186" s="212"/>
      <c r="AG186" s="212" t="s">
        <v>1724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5"/>
      <c r="D187" s="247"/>
      <c r="E187" s="247"/>
      <c r="F187" s="247"/>
      <c r="G187" s="247"/>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215</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5">
        <v>88</v>
      </c>
      <c r="B188" s="236" t="s">
        <v>1898</v>
      </c>
      <c r="C188" s="249" t="s">
        <v>1899</v>
      </c>
      <c r="D188" s="237" t="s">
        <v>1723</v>
      </c>
      <c r="E188" s="238">
        <v>2</v>
      </c>
      <c r="F188" s="239"/>
      <c r="G188" s="240">
        <f>ROUND(E188*F188,2)</f>
        <v>0</v>
      </c>
      <c r="H188" s="239"/>
      <c r="I188" s="240">
        <f>ROUND(E188*H188,2)</f>
        <v>0</v>
      </c>
      <c r="J188" s="239"/>
      <c r="K188" s="240">
        <f>ROUND(E188*J188,2)</f>
        <v>0</v>
      </c>
      <c r="L188" s="240">
        <v>21</v>
      </c>
      <c r="M188" s="240">
        <f>G188*(1+L188/100)</f>
        <v>0</v>
      </c>
      <c r="N188" s="238">
        <v>0</v>
      </c>
      <c r="O188" s="238">
        <f>ROUND(E188*N188,2)</f>
        <v>0</v>
      </c>
      <c r="P188" s="238">
        <v>0</v>
      </c>
      <c r="Q188" s="238">
        <f>ROUND(E188*P188,2)</f>
        <v>0</v>
      </c>
      <c r="R188" s="240"/>
      <c r="S188" s="240" t="s">
        <v>496</v>
      </c>
      <c r="T188" s="241" t="s">
        <v>379</v>
      </c>
      <c r="U188" s="223">
        <v>0</v>
      </c>
      <c r="V188" s="223">
        <f>ROUND(E188*U188,2)</f>
        <v>0</v>
      </c>
      <c r="W188" s="223"/>
      <c r="X188" s="223" t="s">
        <v>205</v>
      </c>
      <c r="Y188" s="223" t="s">
        <v>206</v>
      </c>
      <c r="Z188" s="212"/>
      <c r="AA188" s="212"/>
      <c r="AB188" s="212"/>
      <c r="AC188" s="212"/>
      <c r="AD188" s="212"/>
      <c r="AE188" s="212"/>
      <c r="AF188" s="212"/>
      <c r="AG188" s="212" t="s">
        <v>1724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55"/>
      <c r="D189" s="247"/>
      <c r="E189" s="247"/>
      <c r="F189" s="247"/>
      <c r="G189" s="247"/>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215</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5">
        <v>89</v>
      </c>
      <c r="B190" s="236" t="s">
        <v>1900</v>
      </c>
      <c r="C190" s="249" t="s">
        <v>1901</v>
      </c>
      <c r="D190" s="237" t="s">
        <v>1723</v>
      </c>
      <c r="E190" s="238">
        <v>1</v>
      </c>
      <c r="F190" s="239"/>
      <c r="G190" s="240">
        <f>ROUND(E190*F190,2)</f>
        <v>0</v>
      </c>
      <c r="H190" s="239"/>
      <c r="I190" s="240">
        <f>ROUND(E190*H190,2)</f>
        <v>0</v>
      </c>
      <c r="J190" s="239"/>
      <c r="K190" s="240">
        <f>ROUND(E190*J190,2)</f>
        <v>0</v>
      </c>
      <c r="L190" s="240">
        <v>21</v>
      </c>
      <c r="M190" s="240">
        <f>G190*(1+L190/100)</f>
        <v>0</v>
      </c>
      <c r="N190" s="238">
        <v>0</v>
      </c>
      <c r="O190" s="238">
        <f>ROUND(E190*N190,2)</f>
        <v>0</v>
      </c>
      <c r="P190" s="238">
        <v>0</v>
      </c>
      <c r="Q190" s="238">
        <f>ROUND(E190*P190,2)</f>
        <v>0</v>
      </c>
      <c r="R190" s="240"/>
      <c r="S190" s="240" t="s">
        <v>496</v>
      </c>
      <c r="T190" s="241" t="s">
        <v>379</v>
      </c>
      <c r="U190" s="223">
        <v>0</v>
      </c>
      <c r="V190" s="223">
        <f>ROUND(E190*U190,2)</f>
        <v>0</v>
      </c>
      <c r="W190" s="223"/>
      <c r="X190" s="223" t="s">
        <v>205</v>
      </c>
      <c r="Y190" s="223" t="s">
        <v>206</v>
      </c>
      <c r="Z190" s="212"/>
      <c r="AA190" s="212"/>
      <c r="AB190" s="212"/>
      <c r="AC190" s="212"/>
      <c r="AD190" s="212"/>
      <c r="AE190" s="212"/>
      <c r="AF190" s="212"/>
      <c r="AG190" s="212" t="s">
        <v>1724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5"/>
      <c r="D191" s="247"/>
      <c r="E191" s="247"/>
      <c r="F191" s="247"/>
      <c r="G191" s="247"/>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215</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5">
        <v>90</v>
      </c>
      <c r="B192" s="236" t="s">
        <v>1902</v>
      </c>
      <c r="C192" s="249" t="s">
        <v>1903</v>
      </c>
      <c r="D192" s="237" t="s">
        <v>1529</v>
      </c>
      <c r="E192" s="238">
        <v>1</v>
      </c>
      <c r="F192" s="239"/>
      <c r="G192" s="240">
        <f>ROUND(E192*F192,2)</f>
        <v>0</v>
      </c>
      <c r="H192" s="239"/>
      <c r="I192" s="240">
        <f>ROUND(E192*H192,2)</f>
        <v>0</v>
      </c>
      <c r="J192" s="239"/>
      <c r="K192" s="240">
        <f>ROUND(E192*J192,2)</f>
        <v>0</v>
      </c>
      <c r="L192" s="240">
        <v>21</v>
      </c>
      <c r="M192" s="240">
        <f>G192*(1+L192/100)</f>
        <v>0</v>
      </c>
      <c r="N192" s="238">
        <v>0</v>
      </c>
      <c r="O192" s="238">
        <f>ROUND(E192*N192,2)</f>
        <v>0</v>
      </c>
      <c r="P192" s="238">
        <v>0</v>
      </c>
      <c r="Q192" s="238">
        <f>ROUND(E192*P192,2)</f>
        <v>0</v>
      </c>
      <c r="R192" s="240"/>
      <c r="S192" s="240" t="s">
        <v>496</v>
      </c>
      <c r="T192" s="241" t="s">
        <v>379</v>
      </c>
      <c r="U192" s="223">
        <v>0</v>
      </c>
      <c r="V192" s="223">
        <f>ROUND(E192*U192,2)</f>
        <v>0</v>
      </c>
      <c r="W192" s="223"/>
      <c r="X192" s="223" t="s">
        <v>205</v>
      </c>
      <c r="Y192" s="223" t="s">
        <v>206</v>
      </c>
      <c r="Z192" s="212"/>
      <c r="AA192" s="212"/>
      <c r="AB192" s="212"/>
      <c r="AC192" s="212"/>
      <c r="AD192" s="212"/>
      <c r="AE192" s="212"/>
      <c r="AF192" s="212"/>
      <c r="AG192" s="212" t="s">
        <v>1724</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55"/>
      <c r="D193" s="247"/>
      <c r="E193" s="247"/>
      <c r="F193" s="247"/>
      <c r="G193" s="247"/>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215</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8" t="s">
        <v>198</v>
      </c>
      <c r="B194" s="229" t="s">
        <v>162</v>
      </c>
      <c r="C194" s="248" t="s">
        <v>163</v>
      </c>
      <c r="D194" s="230"/>
      <c r="E194" s="231"/>
      <c r="F194" s="232"/>
      <c r="G194" s="232">
        <f>SUMIF(AG195:AG198,"&lt;&gt;NOR",G195:G198)</f>
        <v>0</v>
      </c>
      <c r="H194" s="232"/>
      <c r="I194" s="232">
        <f>SUM(I195:I198)</f>
        <v>0</v>
      </c>
      <c r="J194" s="232"/>
      <c r="K194" s="232">
        <f>SUM(K195:K198)</f>
        <v>0</v>
      </c>
      <c r="L194" s="232"/>
      <c r="M194" s="232">
        <f>SUM(M195:M198)</f>
        <v>0</v>
      </c>
      <c r="N194" s="231"/>
      <c r="O194" s="231">
        <f>SUM(O195:O198)</f>
        <v>0</v>
      </c>
      <c r="P194" s="231"/>
      <c r="Q194" s="231">
        <f>SUM(Q195:Q198)</f>
        <v>0</v>
      </c>
      <c r="R194" s="232"/>
      <c r="S194" s="232"/>
      <c r="T194" s="233"/>
      <c r="U194" s="227"/>
      <c r="V194" s="227">
        <f>SUM(V195:V198)</f>
        <v>0</v>
      </c>
      <c r="W194" s="227"/>
      <c r="X194" s="227"/>
      <c r="Y194" s="227"/>
      <c r="AG194" t="s">
        <v>199</v>
      </c>
    </row>
    <row r="195" spans="1:60" ht="22.5" outlineLevel="1" x14ac:dyDescent="0.2">
      <c r="A195" s="235">
        <v>91</v>
      </c>
      <c r="B195" s="236" t="s">
        <v>1904</v>
      </c>
      <c r="C195" s="249" t="s">
        <v>1905</v>
      </c>
      <c r="D195" s="237" t="s">
        <v>1529</v>
      </c>
      <c r="E195" s="238">
        <v>1</v>
      </c>
      <c r="F195" s="239"/>
      <c r="G195" s="240">
        <f>ROUND(E195*F195,2)</f>
        <v>0</v>
      </c>
      <c r="H195" s="239"/>
      <c r="I195" s="240">
        <f>ROUND(E195*H195,2)</f>
        <v>0</v>
      </c>
      <c r="J195" s="239"/>
      <c r="K195" s="240">
        <f>ROUND(E195*J195,2)</f>
        <v>0</v>
      </c>
      <c r="L195" s="240">
        <v>21</v>
      </c>
      <c r="M195" s="240">
        <f>G195*(1+L195/100)</f>
        <v>0</v>
      </c>
      <c r="N195" s="238">
        <v>0</v>
      </c>
      <c r="O195" s="238">
        <f>ROUND(E195*N195,2)</f>
        <v>0</v>
      </c>
      <c r="P195" s="238">
        <v>0</v>
      </c>
      <c r="Q195" s="238">
        <f>ROUND(E195*P195,2)</f>
        <v>0</v>
      </c>
      <c r="R195" s="240"/>
      <c r="S195" s="240" t="s">
        <v>496</v>
      </c>
      <c r="T195" s="241" t="s">
        <v>379</v>
      </c>
      <c r="U195" s="223">
        <v>0</v>
      </c>
      <c r="V195" s="223">
        <f>ROUND(E195*U195,2)</f>
        <v>0</v>
      </c>
      <c r="W195" s="223"/>
      <c r="X195" s="223" t="s">
        <v>205</v>
      </c>
      <c r="Y195" s="223" t="s">
        <v>206</v>
      </c>
      <c r="Z195" s="212"/>
      <c r="AA195" s="212"/>
      <c r="AB195" s="212"/>
      <c r="AC195" s="212"/>
      <c r="AD195" s="212"/>
      <c r="AE195" s="212"/>
      <c r="AF195" s="212"/>
      <c r="AG195" s="212" t="s">
        <v>1724</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55"/>
      <c r="D196" s="247"/>
      <c r="E196" s="247"/>
      <c r="F196" s="247"/>
      <c r="G196" s="247"/>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215</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5">
        <v>92</v>
      </c>
      <c r="B197" s="236" t="s">
        <v>1906</v>
      </c>
      <c r="C197" s="249" t="s">
        <v>1907</v>
      </c>
      <c r="D197" s="237" t="s">
        <v>1908</v>
      </c>
      <c r="E197" s="238">
        <v>1</v>
      </c>
      <c r="F197" s="239"/>
      <c r="G197" s="240">
        <f>ROUND(E197*F197,2)</f>
        <v>0</v>
      </c>
      <c r="H197" s="239"/>
      <c r="I197" s="240">
        <f>ROUND(E197*H197,2)</f>
        <v>0</v>
      </c>
      <c r="J197" s="239"/>
      <c r="K197" s="240">
        <f>ROUND(E197*J197,2)</f>
        <v>0</v>
      </c>
      <c r="L197" s="240">
        <v>21</v>
      </c>
      <c r="M197" s="240">
        <f>G197*(1+L197/100)</f>
        <v>0</v>
      </c>
      <c r="N197" s="238">
        <v>0</v>
      </c>
      <c r="O197" s="238">
        <f>ROUND(E197*N197,2)</f>
        <v>0</v>
      </c>
      <c r="P197" s="238">
        <v>0</v>
      </c>
      <c r="Q197" s="238">
        <f>ROUND(E197*P197,2)</f>
        <v>0</v>
      </c>
      <c r="R197" s="240"/>
      <c r="S197" s="240" t="s">
        <v>496</v>
      </c>
      <c r="T197" s="241" t="s">
        <v>379</v>
      </c>
      <c r="U197" s="223">
        <v>0</v>
      </c>
      <c r="V197" s="223">
        <f>ROUND(E197*U197,2)</f>
        <v>0</v>
      </c>
      <c r="W197" s="223"/>
      <c r="X197" s="223" t="s">
        <v>205</v>
      </c>
      <c r="Y197" s="223" t="s">
        <v>206</v>
      </c>
      <c r="Z197" s="212"/>
      <c r="AA197" s="212"/>
      <c r="AB197" s="212"/>
      <c r="AC197" s="212"/>
      <c r="AD197" s="212"/>
      <c r="AE197" s="212"/>
      <c r="AF197" s="212"/>
      <c r="AG197" s="212" t="s">
        <v>1724</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5"/>
      <c r="D198" s="247"/>
      <c r="E198" s="247"/>
      <c r="F198" s="247"/>
      <c r="G198" s="247"/>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215</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
      <c r="A199" s="228" t="s">
        <v>198</v>
      </c>
      <c r="B199" s="229" t="s">
        <v>108</v>
      </c>
      <c r="C199" s="248" t="s">
        <v>109</v>
      </c>
      <c r="D199" s="230"/>
      <c r="E199" s="231"/>
      <c r="F199" s="232"/>
      <c r="G199" s="232">
        <f>SUMIF(AG200:AG201,"&lt;&gt;NOR",G200:G201)</f>
        <v>0</v>
      </c>
      <c r="H199" s="232"/>
      <c r="I199" s="232">
        <f>SUM(I200:I201)</f>
        <v>0</v>
      </c>
      <c r="J199" s="232"/>
      <c r="K199" s="232">
        <f>SUM(K200:K201)</f>
        <v>0</v>
      </c>
      <c r="L199" s="232"/>
      <c r="M199" s="232">
        <f>SUM(M200:M201)</f>
        <v>0</v>
      </c>
      <c r="N199" s="231"/>
      <c r="O199" s="231">
        <f>SUM(O200:O201)</f>
        <v>0</v>
      </c>
      <c r="P199" s="231"/>
      <c r="Q199" s="231">
        <f>SUM(Q200:Q201)</f>
        <v>0</v>
      </c>
      <c r="R199" s="232"/>
      <c r="S199" s="232"/>
      <c r="T199" s="233"/>
      <c r="U199" s="227"/>
      <c r="V199" s="227">
        <f>SUM(V200:V201)</f>
        <v>0</v>
      </c>
      <c r="W199" s="227"/>
      <c r="X199" s="227"/>
      <c r="Y199" s="227"/>
      <c r="AG199" t="s">
        <v>199</v>
      </c>
    </row>
    <row r="200" spans="1:60" ht="22.5" outlineLevel="1" x14ac:dyDescent="0.2">
      <c r="A200" s="235">
        <v>93</v>
      </c>
      <c r="B200" s="236" t="s">
        <v>1909</v>
      </c>
      <c r="C200" s="249" t="s">
        <v>1910</v>
      </c>
      <c r="D200" s="237" t="s">
        <v>1529</v>
      </c>
      <c r="E200" s="238">
        <v>1</v>
      </c>
      <c r="F200" s="239"/>
      <c r="G200" s="240">
        <f>ROUND(E200*F200,2)</f>
        <v>0</v>
      </c>
      <c r="H200" s="239"/>
      <c r="I200" s="240">
        <f>ROUND(E200*H200,2)</f>
        <v>0</v>
      </c>
      <c r="J200" s="239"/>
      <c r="K200" s="240">
        <f>ROUND(E200*J200,2)</f>
        <v>0</v>
      </c>
      <c r="L200" s="240">
        <v>21</v>
      </c>
      <c r="M200" s="240">
        <f>G200*(1+L200/100)</f>
        <v>0</v>
      </c>
      <c r="N200" s="238">
        <v>0</v>
      </c>
      <c r="O200" s="238">
        <f>ROUND(E200*N200,2)</f>
        <v>0</v>
      </c>
      <c r="P200" s="238">
        <v>0</v>
      </c>
      <c r="Q200" s="238">
        <f>ROUND(E200*P200,2)</f>
        <v>0</v>
      </c>
      <c r="R200" s="240"/>
      <c r="S200" s="240" t="s">
        <v>496</v>
      </c>
      <c r="T200" s="241" t="s">
        <v>379</v>
      </c>
      <c r="U200" s="223">
        <v>0</v>
      </c>
      <c r="V200" s="223">
        <f>ROUND(E200*U200,2)</f>
        <v>0</v>
      </c>
      <c r="W200" s="223"/>
      <c r="X200" s="223" t="s">
        <v>205</v>
      </c>
      <c r="Y200" s="223" t="s">
        <v>206</v>
      </c>
      <c r="Z200" s="212"/>
      <c r="AA200" s="212"/>
      <c r="AB200" s="212"/>
      <c r="AC200" s="212"/>
      <c r="AD200" s="212"/>
      <c r="AE200" s="212"/>
      <c r="AF200" s="212"/>
      <c r="AG200" s="212" t="s">
        <v>1724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5"/>
      <c r="D201" s="247"/>
      <c r="E201" s="247"/>
      <c r="F201" s="247"/>
      <c r="G201" s="247"/>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215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28" t="s">
        <v>198</v>
      </c>
      <c r="B202" s="229" t="s">
        <v>164</v>
      </c>
      <c r="C202" s="248" t="s">
        <v>165</v>
      </c>
      <c r="D202" s="230"/>
      <c r="E202" s="231"/>
      <c r="F202" s="232"/>
      <c r="G202" s="232">
        <f>SUMIF(AG203:AG216,"&lt;&gt;NOR",G203:G216)</f>
        <v>0</v>
      </c>
      <c r="H202" s="232"/>
      <c r="I202" s="232">
        <f>SUM(I203:I216)</f>
        <v>0</v>
      </c>
      <c r="J202" s="232"/>
      <c r="K202" s="232">
        <f>SUM(K203:K216)</f>
        <v>0</v>
      </c>
      <c r="L202" s="232"/>
      <c r="M202" s="232">
        <f>SUM(M203:M216)</f>
        <v>0</v>
      </c>
      <c r="N202" s="231"/>
      <c r="O202" s="231">
        <f>SUM(O203:O216)</f>
        <v>0</v>
      </c>
      <c r="P202" s="231"/>
      <c r="Q202" s="231">
        <f>SUM(Q203:Q216)</f>
        <v>0</v>
      </c>
      <c r="R202" s="232"/>
      <c r="S202" s="232"/>
      <c r="T202" s="233"/>
      <c r="U202" s="227"/>
      <c r="V202" s="227">
        <f>SUM(V203:V216)</f>
        <v>0</v>
      </c>
      <c r="W202" s="227"/>
      <c r="X202" s="227"/>
      <c r="Y202" s="227"/>
      <c r="AG202" t="s">
        <v>199</v>
      </c>
    </row>
    <row r="203" spans="1:60" outlineLevel="1" x14ac:dyDescent="0.2">
      <c r="A203" s="235">
        <v>94</v>
      </c>
      <c r="B203" s="236" t="s">
        <v>1911</v>
      </c>
      <c r="C203" s="249" t="s">
        <v>1912</v>
      </c>
      <c r="D203" s="237" t="s">
        <v>1913</v>
      </c>
      <c r="E203" s="238">
        <v>0.04</v>
      </c>
      <c r="F203" s="239"/>
      <c r="G203" s="240">
        <f>ROUND(E203*F203,2)</f>
        <v>0</v>
      </c>
      <c r="H203" s="239"/>
      <c r="I203" s="240">
        <f>ROUND(E203*H203,2)</f>
        <v>0</v>
      </c>
      <c r="J203" s="239"/>
      <c r="K203" s="240">
        <f>ROUND(E203*J203,2)</f>
        <v>0</v>
      </c>
      <c r="L203" s="240">
        <v>21</v>
      </c>
      <c r="M203" s="240">
        <f>G203*(1+L203/100)</f>
        <v>0</v>
      </c>
      <c r="N203" s="238">
        <v>0</v>
      </c>
      <c r="O203" s="238">
        <f>ROUND(E203*N203,2)</f>
        <v>0</v>
      </c>
      <c r="P203" s="238">
        <v>0</v>
      </c>
      <c r="Q203" s="238">
        <f>ROUND(E203*P203,2)</f>
        <v>0</v>
      </c>
      <c r="R203" s="240"/>
      <c r="S203" s="240" t="s">
        <v>496</v>
      </c>
      <c r="T203" s="241" t="s">
        <v>379</v>
      </c>
      <c r="U203" s="223">
        <v>0</v>
      </c>
      <c r="V203" s="223">
        <f>ROUND(E203*U203,2)</f>
        <v>0</v>
      </c>
      <c r="W203" s="223"/>
      <c r="X203" s="223" t="s">
        <v>205</v>
      </c>
      <c r="Y203" s="223" t="s">
        <v>206</v>
      </c>
      <c r="Z203" s="212"/>
      <c r="AA203" s="212"/>
      <c r="AB203" s="212"/>
      <c r="AC203" s="212"/>
      <c r="AD203" s="212"/>
      <c r="AE203" s="212"/>
      <c r="AF203" s="212"/>
      <c r="AG203" s="212" t="s">
        <v>1724</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5"/>
      <c r="D204" s="247"/>
      <c r="E204" s="247"/>
      <c r="F204" s="247"/>
      <c r="G204" s="247"/>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215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5">
        <v>95</v>
      </c>
      <c r="B205" s="236" t="s">
        <v>1914</v>
      </c>
      <c r="C205" s="249" t="s">
        <v>1915</v>
      </c>
      <c r="D205" s="237" t="s">
        <v>384</v>
      </c>
      <c r="E205" s="238">
        <v>40</v>
      </c>
      <c r="F205" s="239"/>
      <c r="G205" s="240">
        <f>ROUND(E205*F205,2)</f>
        <v>0</v>
      </c>
      <c r="H205" s="239"/>
      <c r="I205" s="240">
        <f>ROUND(E205*H205,2)</f>
        <v>0</v>
      </c>
      <c r="J205" s="239"/>
      <c r="K205" s="240">
        <f>ROUND(E205*J205,2)</f>
        <v>0</v>
      </c>
      <c r="L205" s="240">
        <v>21</v>
      </c>
      <c r="M205" s="240">
        <f>G205*(1+L205/100)</f>
        <v>0</v>
      </c>
      <c r="N205" s="238">
        <v>0</v>
      </c>
      <c r="O205" s="238">
        <f>ROUND(E205*N205,2)</f>
        <v>0</v>
      </c>
      <c r="P205" s="238">
        <v>0</v>
      </c>
      <c r="Q205" s="238">
        <f>ROUND(E205*P205,2)</f>
        <v>0</v>
      </c>
      <c r="R205" s="240"/>
      <c r="S205" s="240" t="s">
        <v>496</v>
      </c>
      <c r="T205" s="241" t="s">
        <v>379</v>
      </c>
      <c r="U205" s="223">
        <v>0</v>
      </c>
      <c r="V205" s="223">
        <f>ROUND(E205*U205,2)</f>
        <v>0</v>
      </c>
      <c r="W205" s="223"/>
      <c r="X205" s="223" t="s">
        <v>205</v>
      </c>
      <c r="Y205" s="223" t="s">
        <v>206</v>
      </c>
      <c r="Z205" s="212"/>
      <c r="AA205" s="212"/>
      <c r="AB205" s="212"/>
      <c r="AC205" s="212"/>
      <c r="AD205" s="212"/>
      <c r="AE205" s="212"/>
      <c r="AF205" s="212"/>
      <c r="AG205" s="212" t="s">
        <v>1724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5"/>
      <c r="D206" s="247"/>
      <c r="E206" s="247"/>
      <c r="F206" s="247"/>
      <c r="G206" s="247"/>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215</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5">
        <v>96</v>
      </c>
      <c r="B207" s="236" t="s">
        <v>1916</v>
      </c>
      <c r="C207" s="249" t="s">
        <v>1917</v>
      </c>
      <c r="D207" s="237" t="s">
        <v>384</v>
      </c>
      <c r="E207" s="238">
        <v>40</v>
      </c>
      <c r="F207" s="239"/>
      <c r="G207" s="240">
        <f>ROUND(E207*F207,2)</f>
        <v>0</v>
      </c>
      <c r="H207" s="239"/>
      <c r="I207" s="240">
        <f>ROUND(E207*H207,2)</f>
        <v>0</v>
      </c>
      <c r="J207" s="239"/>
      <c r="K207" s="240">
        <f>ROUND(E207*J207,2)</f>
        <v>0</v>
      </c>
      <c r="L207" s="240">
        <v>21</v>
      </c>
      <c r="M207" s="240">
        <f>G207*(1+L207/100)</f>
        <v>0</v>
      </c>
      <c r="N207" s="238">
        <v>0</v>
      </c>
      <c r="O207" s="238">
        <f>ROUND(E207*N207,2)</f>
        <v>0</v>
      </c>
      <c r="P207" s="238">
        <v>0</v>
      </c>
      <c r="Q207" s="238">
        <f>ROUND(E207*P207,2)</f>
        <v>0</v>
      </c>
      <c r="R207" s="240"/>
      <c r="S207" s="240" t="s">
        <v>496</v>
      </c>
      <c r="T207" s="241" t="s">
        <v>379</v>
      </c>
      <c r="U207" s="223">
        <v>0</v>
      </c>
      <c r="V207" s="223">
        <f>ROUND(E207*U207,2)</f>
        <v>0</v>
      </c>
      <c r="W207" s="223"/>
      <c r="X207" s="223" t="s">
        <v>205</v>
      </c>
      <c r="Y207" s="223" t="s">
        <v>206</v>
      </c>
      <c r="Z207" s="212"/>
      <c r="AA207" s="212"/>
      <c r="AB207" s="212"/>
      <c r="AC207" s="212"/>
      <c r="AD207" s="212"/>
      <c r="AE207" s="212"/>
      <c r="AF207" s="212"/>
      <c r="AG207" s="212" t="s">
        <v>1724</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5"/>
      <c r="D208" s="247"/>
      <c r="E208" s="247"/>
      <c r="F208" s="247"/>
      <c r="G208" s="247"/>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215</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5">
        <v>97</v>
      </c>
      <c r="B209" s="236" t="s">
        <v>1918</v>
      </c>
      <c r="C209" s="249" t="s">
        <v>1919</v>
      </c>
      <c r="D209" s="237" t="s">
        <v>384</v>
      </c>
      <c r="E209" s="238">
        <v>8</v>
      </c>
      <c r="F209" s="239"/>
      <c r="G209" s="240">
        <f>ROUND(E209*F209,2)</f>
        <v>0</v>
      </c>
      <c r="H209" s="239"/>
      <c r="I209" s="240">
        <f>ROUND(E209*H209,2)</f>
        <v>0</v>
      </c>
      <c r="J209" s="239"/>
      <c r="K209" s="240">
        <f>ROUND(E209*J209,2)</f>
        <v>0</v>
      </c>
      <c r="L209" s="240">
        <v>21</v>
      </c>
      <c r="M209" s="240">
        <f>G209*(1+L209/100)</f>
        <v>0</v>
      </c>
      <c r="N209" s="238">
        <v>0</v>
      </c>
      <c r="O209" s="238">
        <f>ROUND(E209*N209,2)</f>
        <v>0</v>
      </c>
      <c r="P209" s="238">
        <v>0</v>
      </c>
      <c r="Q209" s="238">
        <f>ROUND(E209*P209,2)</f>
        <v>0</v>
      </c>
      <c r="R209" s="240"/>
      <c r="S209" s="240" t="s">
        <v>496</v>
      </c>
      <c r="T209" s="241" t="s">
        <v>379</v>
      </c>
      <c r="U209" s="223">
        <v>0</v>
      </c>
      <c r="V209" s="223">
        <f>ROUND(E209*U209,2)</f>
        <v>0</v>
      </c>
      <c r="W209" s="223"/>
      <c r="X209" s="223" t="s">
        <v>205</v>
      </c>
      <c r="Y209" s="223" t="s">
        <v>206</v>
      </c>
      <c r="Z209" s="212"/>
      <c r="AA209" s="212"/>
      <c r="AB209" s="212"/>
      <c r="AC209" s="212"/>
      <c r="AD209" s="212"/>
      <c r="AE209" s="212"/>
      <c r="AF209" s="212"/>
      <c r="AG209" s="212" t="s">
        <v>1724</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55"/>
      <c r="D210" s="247"/>
      <c r="E210" s="247"/>
      <c r="F210" s="247"/>
      <c r="G210" s="247"/>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215</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5">
        <v>98</v>
      </c>
      <c r="B211" s="236" t="s">
        <v>1920</v>
      </c>
      <c r="C211" s="249" t="s">
        <v>1853</v>
      </c>
      <c r="D211" s="237" t="s">
        <v>384</v>
      </c>
      <c r="E211" s="238">
        <v>8</v>
      </c>
      <c r="F211" s="239"/>
      <c r="G211" s="240">
        <f>ROUND(E211*F211,2)</f>
        <v>0</v>
      </c>
      <c r="H211" s="239"/>
      <c r="I211" s="240">
        <f>ROUND(E211*H211,2)</f>
        <v>0</v>
      </c>
      <c r="J211" s="239"/>
      <c r="K211" s="240">
        <f>ROUND(E211*J211,2)</f>
        <v>0</v>
      </c>
      <c r="L211" s="240">
        <v>21</v>
      </c>
      <c r="M211" s="240">
        <f>G211*(1+L211/100)</f>
        <v>0</v>
      </c>
      <c r="N211" s="238">
        <v>0</v>
      </c>
      <c r="O211" s="238">
        <f>ROUND(E211*N211,2)</f>
        <v>0</v>
      </c>
      <c r="P211" s="238">
        <v>0</v>
      </c>
      <c r="Q211" s="238">
        <f>ROUND(E211*P211,2)</f>
        <v>0</v>
      </c>
      <c r="R211" s="240"/>
      <c r="S211" s="240" t="s">
        <v>496</v>
      </c>
      <c r="T211" s="241" t="s">
        <v>379</v>
      </c>
      <c r="U211" s="223">
        <v>0</v>
      </c>
      <c r="V211" s="223">
        <f>ROUND(E211*U211,2)</f>
        <v>0</v>
      </c>
      <c r="W211" s="223"/>
      <c r="X211" s="223" t="s">
        <v>205</v>
      </c>
      <c r="Y211" s="223" t="s">
        <v>206</v>
      </c>
      <c r="Z211" s="212"/>
      <c r="AA211" s="212"/>
      <c r="AB211" s="212"/>
      <c r="AC211" s="212"/>
      <c r="AD211" s="212"/>
      <c r="AE211" s="212"/>
      <c r="AF211" s="212"/>
      <c r="AG211" s="212" t="s">
        <v>1724</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55"/>
      <c r="D212" s="247"/>
      <c r="E212" s="247"/>
      <c r="F212" s="247"/>
      <c r="G212" s="247"/>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215</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35">
        <v>99</v>
      </c>
      <c r="B213" s="236" t="s">
        <v>1921</v>
      </c>
      <c r="C213" s="249" t="s">
        <v>1922</v>
      </c>
      <c r="D213" s="237" t="s">
        <v>202</v>
      </c>
      <c r="E213" s="238">
        <v>1</v>
      </c>
      <c r="F213" s="239"/>
      <c r="G213" s="240">
        <f>ROUND(E213*F213,2)</f>
        <v>0</v>
      </c>
      <c r="H213" s="239"/>
      <c r="I213" s="240">
        <f>ROUND(E213*H213,2)</f>
        <v>0</v>
      </c>
      <c r="J213" s="239"/>
      <c r="K213" s="240">
        <f>ROUND(E213*J213,2)</f>
        <v>0</v>
      </c>
      <c r="L213" s="240">
        <v>21</v>
      </c>
      <c r="M213" s="240">
        <f>G213*(1+L213/100)</f>
        <v>0</v>
      </c>
      <c r="N213" s="238">
        <v>0</v>
      </c>
      <c r="O213" s="238">
        <f>ROUND(E213*N213,2)</f>
        <v>0</v>
      </c>
      <c r="P213" s="238">
        <v>0</v>
      </c>
      <c r="Q213" s="238">
        <f>ROUND(E213*P213,2)</f>
        <v>0</v>
      </c>
      <c r="R213" s="240"/>
      <c r="S213" s="240" t="s">
        <v>496</v>
      </c>
      <c r="T213" s="241" t="s">
        <v>379</v>
      </c>
      <c r="U213" s="223">
        <v>0</v>
      </c>
      <c r="V213" s="223">
        <f>ROUND(E213*U213,2)</f>
        <v>0</v>
      </c>
      <c r="W213" s="223"/>
      <c r="X213" s="223" t="s">
        <v>205</v>
      </c>
      <c r="Y213" s="223" t="s">
        <v>206</v>
      </c>
      <c r="Z213" s="212"/>
      <c r="AA213" s="212"/>
      <c r="AB213" s="212"/>
      <c r="AC213" s="212"/>
      <c r="AD213" s="212"/>
      <c r="AE213" s="212"/>
      <c r="AF213" s="212"/>
      <c r="AG213" s="212" t="s">
        <v>1724</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55"/>
      <c r="D214" s="247"/>
      <c r="E214" s="247"/>
      <c r="F214" s="247"/>
      <c r="G214" s="247"/>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215</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5">
        <v>100</v>
      </c>
      <c r="B215" s="236" t="s">
        <v>1923</v>
      </c>
      <c r="C215" s="249" t="s">
        <v>1924</v>
      </c>
      <c r="D215" s="237" t="s">
        <v>267</v>
      </c>
      <c r="E215" s="238">
        <v>25</v>
      </c>
      <c r="F215" s="239"/>
      <c r="G215" s="240">
        <f>ROUND(E215*F215,2)</f>
        <v>0</v>
      </c>
      <c r="H215" s="239"/>
      <c r="I215" s="240">
        <f>ROUND(E215*H215,2)</f>
        <v>0</v>
      </c>
      <c r="J215" s="239"/>
      <c r="K215" s="240">
        <f>ROUND(E215*J215,2)</f>
        <v>0</v>
      </c>
      <c r="L215" s="240">
        <v>21</v>
      </c>
      <c r="M215" s="240">
        <f>G215*(1+L215/100)</f>
        <v>0</v>
      </c>
      <c r="N215" s="238">
        <v>0</v>
      </c>
      <c r="O215" s="238">
        <f>ROUND(E215*N215,2)</f>
        <v>0</v>
      </c>
      <c r="P215" s="238">
        <v>0</v>
      </c>
      <c r="Q215" s="238">
        <f>ROUND(E215*P215,2)</f>
        <v>0</v>
      </c>
      <c r="R215" s="240"/>
      <c r="S215" s="240" t="s">
        <v>496</v>
      </c>
      <c r="T215" s="241" t="s">
        <v>379</v>
      </c>
      <c r="U215" s="223">
        <v>0</v>
      </c>
      <c r="V215" s="223">
        <f>ROUND(E215*U215,2)</f>
        <v>0</v>
      </c>
      <c r="W215" s="223"/>
      <c r="X215" s="223" t="s">
        <v>205</v>
      </c>
      <c r="Y215" s="223" t="s">
        <v>206</v>
      </c>
      <c r="Z215" s="212"/>
      <c r="AA215" s="212"/>
      <c r="AB215" s="212"/>
      <c r="AC215" s="212"/>
      <c r="AD215" s="212"/>
      <c r="AE215" s="212"/>
      <c r="AF215" s="212"/>
      <c r="AG215" s="212" t="s">
        <v>1724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55"/>
      <c r="D216" s="247"/>
      <c r="E216" s="247"/>
      <c r="F216" s="247"/>
      <c r="G216" s="247"/>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215</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3"/>
      <c r="B217" s="4"/>
      <c r="C217" s="256"/>
      <c r="D217" s="6"/>
      <c r="E217" s="3"/>
      <c r="F217" s="3"/>
      <c r="G217" s="3"/>
      <c r="H217" s="3"/>
      <c r="I217" s="3"/>
      <c r="J217" s="3"/>
      <c r="K217" s="3"/>
      <c r="L217" s="3"/>
      <c r="M217" s="3"/>
      <c r="N217" s="3"/>
      <c r="O217" s="3"/>
      <c r="P217" s="3"/>
      <c r="Q217" s="3"/>
      <c r="R217" s="3"/>
      <c r="S217" s="3"/>
      <c r="T217" s="3"/>
      <c r="U217" s="3"/>
      <c r="V217" s="3"/>
      <c r="W217" s="3"/>
      <c r="X217" s="3"/>
      <c r="Y217" s="3"/>
      <c r="AE217">
        <v>15</v>
      </c>
      <c r="AF217">
        <v>21</v>
      </c>
      <c r="AG217" t="s">
        <v>184</v>
      </c>
    </row>
    <row r="218" spans="1:60" x14ac:dyDescent="0.2">
      <c r="A218" s="215"/>
      <c r="B218" s="216" t="s">
        <v>29</v>
      </c>
      <c r="C218" s="257"/>
      <c r="D218" s="217"/>
      <c r="E218" s="218"/>
      <c r="F218" s="218"/>
      <c r="G218" s="234">
        <f>G8+G13+G16+G19+G146+G161+G194+G199+G202</f>
        <v>0</v>
      </c>
      <c r="H218" s="3"/>
      <c r="I218" s="3"/>
      <c r="J218" s="3"/>
      <c r="K218" s="3"/>
      <c r="L218" s="3"/>
      <c r="M218" s="3"/>
      <c r="N218" s="3"/>
      <c r="O218" s="3"/>
      <c r="P218" s="3"/>
      <c r="Q218" s="3"/>
      <c r="R218" s="3"/>
      <c r="S218" s="3"/>
      <c r="T218" s="3"/>
      <c r="U218" s="3"/>
      <c r="V218" s="3"/>
      <c r="W218" s="3"/>
      <c r="X218" s="3"/>
      <c r="Y218" s="3"/>
      <c r="AE218">
        <f>SUMIF(L7:L216,AE217,G7:G216)</f>
        <v>0</v>
      </c>
      <c r="AF218">
        <f>SUMIF(L7:L216,AF217,G7:G216)</f>
        <v>0</v>
      </c>
      <c r="AG218" t="s">
        <v>1451</v>
      </c>
    </row>
    <row r="219" spans="1:60" x14ac:dyDescent="0.2">
      <c r="C219" s="258"/>
      <c r="D219" s="10"/>
      <c r="AG219" t="s">
        <v>1452</v>
      </c>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oBL3cnCtkBJcpin7GwVHND8FBVnxZCKMNreFiJ7GJ3QGkQXauwt/Vt/snrgmDecFCPpzPx1OzzKtMudx6TA==" saltValue="SLetzDO3o9T3t4VI8xGTag==" spinCount="100000" sheet="1" formatRows="0"/>
  <mergeCells count="104">
    <mergeCell ref="C214:G214"/>
    <mergeCell ref="C216:G216"/>
    <mergeCell ref="C201:G201"/>
    <mergeCell ref="C204:G204"/>
    <mergeCell ref="C206:G206"/>
    <mergeCell ref="C208:G208"/>
    <mergeCell ref="C210:G210"/>
    <mergeCell ref="C212:G212"/>
    <mergeCell ref="C187:G187"/>
    <mergeCell ref="C189:G189"/>
    <mergeCell ref="C191:G191"/>
    <mergeCell ref="C193:G193"/>
    <mergeCell ref="C196:G196"/>
    <mergeCell ref="C198:G198"/>
    <mergeCell ref="C175:G175"/>
    <mergeCell ref="C177:G177"/>
    <mergeCell ref="C179:G179"/>
    <mergeCell ref="C181:G181"/>
    <mergeCell ref="C183:G183"/>
    <mergeCell ref="C185:G185"/>
    <mergeCell ref="C163:G163"/>
    <mergeCell ref="C165:G165"/>
    <mergeCell ref="C167:G167"/>
    <mergeCell ref="C169:G169"/>
    <mergeCell ref="C171:G171"/>
    <mergeCell ref="C173:G173"/>
    <mergeCell ref="C150:G150"/>
    <mergeCell ref="C152:G152"/>
    <mergeCell ref="C154:G154"/>
    <mergeCell ref="C156:G156"/>
    <mergeCell ref="C158:G158"/>
    <mergeCell ref="C160:G160"/>
    <mergeCell ref="C137:G137"/>
    <mergeCell ref="C139:G139"/>
    <mergeCell ref="C141:G141"/>
    <mergeCell ref="C143:G143"/>
    <mergeCell ref="C145:G145"/>
    <mergeCell ref="C148:G148"/>
    <mergeCell ref="C125:G125"/>
    <mergeCell ref="C127:G127"/>
    <mergeCell ref="C129:G129"/>
    <mergeCell ref="C131:G131"/>
    <mergeCell ref="C133:G133"/>
    <mergeCell ref="C135:G135"/>
    <mergeCell ref="C113:G113"/>
    <mergeCell ref="C115:G115"/>
    <mergeCell ref="C117:G117"/>
    <mergeCell ref="C119:G119"/>
    <mergeCell ref="C121:G121"/>
    <mergeCell ref="C123:G123"/>
    <mergeCell ref="C101:G101"/>
    <mergeCell ref="C103:G103"/>
    <mergeCell ref="C105:G105"/>
    <mergeCell ref="C107:G107"/>
    <mergeCell ref="C109:G109"/>
    <mergeCell ref="C111:G111"/>
    <mergeCell ref="C89:G89"/>
    <mergeCell ref="C91:G91"/>
    <mergeCell ref="C93:G93"/>
    <mergeCell ref="C95:G95"/>
    <mergeCell ref="C97:G97"/>
    <mergeCell ref="C99:G99"/>
    <mergeCell ref="C77:G77"/>
    <mergeCell ref="C79:G79"/>
    <mergeCell ref="C81:G81"/>
    <mergeCell ref="C83:G83"/>
    <mergeCell ref="C85:G85"/>
    <mergeCell ref="C87:G87"/>
    <mergeCell ref="C65:G65"/>
    <mergeCell ref="C67:G67"/>
    <mergeCell ref="C69:G69"/>
    <mergeCell ref="C71:G71"/>
    <mergeCell ref="C73:G73"/>
    <mergeCell ref="C75:G75"/>
    <mergeCell ref="C53:G53"/>
    <mergeCell ref="C55:G55"/>
    <mergeCell ref="C57:G57"/>
    <mergeCell ref="C59:G59"/>
    <mergeCell ref="C61:G61"/>
    <mergeCell ref="C63:G63"/>
    <mergeCell ref="C41:G41"/>
    <mergeCell ref="C43:G43"/>
    <mergeCell ref="C45:G45"/>
    <mergeCell ref="C47:G47"/>
    <mergeCell ref="C49:G49"/>
    <mergeCell ref="C51:G51"/>
    <mergeCell ref="C29:G29"/>
    <mergeCell ref="C31:G31"/>
    <mergeCell ref="C33:G33"/>
    <mergeCell ref="C35:G35"/>
    <mergeCell ref="C37:G37"/>
    <mergeCell ref="C39:G39"/>
    <mergeCell ref="C15:G15"/>
    <mergeCell ref="C18:G18"/>
    <mergeCell ref="C21:G21"/>
    <mergeCell ref="C23:G23"/>
    <mergeCell ref="C25:G25"/>
    <mergeCell ref="C27:G2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2309_01 Pol</vt:lpstr>
      <vt:lpstr>02 2309_02 Pol</vt:lpstr>
      <vt:lpstr>03 2309_03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2309_01 Pol'!Názvy_tisku</vt:lpstr>
      <vt:lpstr>'02 2309_02 Pol'!Názvy_tisku</vt:lpstr>
      <vt:lpstr>'03 2309_03 Pol'!Názvy_tisku</vt:lpstr>
      <vt:lpstr>oadresa</vt:lpstr>
      <vt:lpstr>Stavba!Objednatel</vt:lpstr>
      <vt:lpstr>Stavba!Objekt</vt:lpstr>
      <vt:lpstr>'01 2309_01 Pol'!Oblast_tisku</vt:lpstr>
      <vt:lpstr>'02 2309_02 Pol'!Oblast_tisku</vt:lpstr>
      <vt:lpstr>'03 2309_03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2023-04-27T15:19:55Z</dcterms:modified>
</cp:coreProperties>
</file>