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F:\Bpe_DOMA\MŠ Vedrovice\"/>
    </mc:Choice>
  </mc:AlternateContent>
  <xr:revisionPtr revIDLastSave="0" documentId="8_{7662702A-BAC1-4B1E-B6C9-4C9ACC925E70}"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0 2309_00 Naklady" sheetId="12" r:id="rId4"/>
    <sheet name="01 2309_01 Pol" sheetId="13" r:id="rId5"/>
    <sheet name="02 2309_02 Pol" sheetId="14" r:id="rId6"/>
    <sheet name="02 2309_02 P1" sheetId="15" r:id="rId7"/>
    <sheet name="03 2309_03 Pol" sheetId="16" r:id="rId8"/>
    <sheet name="04 2309_04 Pol" sheetId="17" r:id="rId9"/>
    <sheet name="05 2309_05 Pol" sheetId="18" r:id="rId10"/>
    <sheet name="06 2309_06 Pol" sheetId="19" r:id="rId11"/>
  </sheets>
  <externalReferences>
    <externalReference r:id="rId12"/>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2309_00 Naklady'!$1:$7</definedName>
    <definedName name="_xlnm.Print_Titles" localSheetId="4">'01 2309_01 Pol'!$1:$7</definedName>
    <definedName name="_xlnm.Print_Titles" localSheetId="6">'02 2309_02 P1'!$1:$7</definedName>
    <definedName name="_xlnm.Print_Titles" localSheetId="5">'02 2309_02 Pol'!$1:$7</definedName>
    <definedName name="_xlnm.Print_Titles" localSheetId="7">'03 2309_03 Pol'!$1:$7</definedName>
    <definedName name="_xlnm.Print_Titles" localSheetId="8">'04 2309_04 Pol'!$1:$7</definedName>
    <definedName name="_xlnm.Print_Titles" localSheetId="9">'05 2309_05 Pol'!$1:$7</definedName>
    <definedName name="_xlnm.Print_Titles" localSheetId="10">'06 2309_06 Pol'!$1:$7</definedName>
    <definedName name="oadresa">Stavba!$D$6</definedName>
    <definedName name="Objednatel" localSheetId="1">Stavba!$D$5</definedName>
    <definedName name="Objekt" localSheetId="1">Stavba!$B$38</definedName>
    <definedName name="_xlnm.Print_Area" localSheetId="3">'00 2309_00 Naklady'!$A$1:$Y$24</definedName>
    <definedName name="_xlnm.Print_Area" localSheetId="4">'01 2309_01 Pol'!$A$1:$Y$1541</definedName>
    <definedName name="_xlnm.Print_Area" localSheetId="6">'02 2309_02 P1'!$A$1:$Y$222</definedName>
    <definedName name="_xlnm.Print_Area" localSheetId="5">'02 2309_02 Pol'!$A$1:$Y$147</definedName>
    <definedName name="_xlnm.Print_Area" localSheetId="7">'03 2309_03 Pol'!$A$1:$Y$117</definedName>
    <definedName name="_xlnm.Print_Area" localSheetId="8">'04 2309_04 Pol'!$A$1:$Y$115</definedName>
    <definedName name="_xlnm.Print_Area" localSheetId="9">'05 2309_05 Pol'!$A$1:$Y$52</definedName>
    <definedName name="_xlnm.Print_Area" localSheetId="10">'06 2309_06 Pol'!$A$1:$Y$42</definedName>
    <definedName name="_xlnm.Print_Area" localSheetId="1">Stavba!$A$1:$J$131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H130" i="1" l="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41" i="19"/>
  <c r="O8" i="19"/>
  <c r="Q8" i="19"/>
  <c r="F9" i="19"/>
  <c r="G9" i="19"/>
  <c r="G8" i="19" s="1"/>
  <c r="I9" i="19"/>
  <c r="I8" i="19" s="1"/>
  <c r="K9" i="19"/>
  <c r="K8" i="19" s="1"/>
  <c r="O9" i="19"/>
  <c r="Q9" i="19"/>
  <c r="V9" i="19"/>
  <c r="V8" i="19" s="1"/>
  <c r="F12" i="19"/>
  <c r="G12" i="19" s="1"/>
  <c r="I12" i="19"/>
  <c r="K12" i="19"/>
  <c r="O12" i="19"/>
  <c r="O11" i="19" s="1"/>
  <c r="Q12" i="19"/>
  <c r="Q11" i="19" s="1"/>
  <c r="V12" i="19"/>
  <c r="F14" i="19"/>
  <c r="G14" i="19" s="1"/>
  <c r="M14" i="19" s="1"/>
  <c r="I14" i="19"/>
  <c r="K14" i="19"/>
  <c r="K11" i="19" s="1"/>
  <c r="O14" i="19"/>
  <c r="Q14" i="19"/>
  <c r="V14" i="19"/>
  <c r="F16" i="19"/>
  <c r="G16" i="19" s="1"/>
  <c r="M16" i="19" s="1"/>
  <c r="I16" i="19"/>
  <c r="I11" i="19" s="1"/>
  <c r="K16" i="19"/>
  <c r="O16" i="19"/>
  <c r="Q16" i="19"/>
  <c r="V16" i="19"/>
  <c r="V11" i="19" s="1"/>
  <c r="F18" i="19"/>
  <c r="G18" i="19" s="1"/>
  <c r="M18" i="19" s="1"/>
  <c r="I18" i="19"/>
  <c r="K18" i="19"/>
  <c r="O18" i="19"/>
  <c r="Q18" i="19"/>
  <c r="V18" i="19"/>
  <c r="F20" i="19"/>
  <c r="G20" i="19" s="1"/>
  <c r="M20" i="19" s="1"/>
  <c r="I20" i="19"/>
  <c r="K20" i="19"/>
  <c r="O20" i="19"/>
  <c r="Q20" i="19"/>
  <c r="V20" i="19"/>
  <c r="F22" i="19"/>
  <c r="G22" i="19" s="1"/>
  <c r="M22" i="19" s="1"/>
  <c r="I22" i="19"/>
  <c r="K22" i="19"/>
  <c r="O22" i="19"/>
  <c r="Q22" i="19"/>
  <c r="V22" i="19"/>
  <c r="F24" i="19"/>
  <c r="G24" i="19" s="1"/>
  <c r="M24" i="19" s="1"/>
  <c r="I24" i="19"/>
  <c r="K24" i="19"/>
  <c r="O24" i="19"/>
  <c r="Q24" i="19"/>
  <c r="V24" i="19"/>
  <c r="F26" i="19"/>
  <c r="G26" i="19" s="1"/>
  <c r="M26" i="19" s="1"/>
  <c r="I26" i="19"/>
  <c r="K26" i="19"/>
  <c r="O26" i="19"/>
  <c r="Q26" i="19"/>
  <c r="V26" i="19"/>
  <c r="F28" i="19"/>
  <c r="G28" i="19" s="1"/>
  <c r="M28" i="19" s="1"/>
  <c r="I28" i="19"/>
  <c r="K28" i="19"/>
  <c r="O28" i="19"/>
  <c r="Q28" i="19"/>
  <c r="V28" i="19"/>
  <c r="F30" i="19"/>
  <c r="G30" i="19" s="1"/>
  <c r="M30" i="19" s="1"/>
  <c r="I30" i="19"/>
  <c r="K30" i="19"/>
  <c r="O30" i="19"/>
  <c r="Q30" i="19"/>
  <c r="V30" i="19"/>
  <c r="F32" i="19"/>
  <c r="G32" i="19" s="1"/>
  <c r="M32" i="19" s="1"/>
  <c r="I32" i="19"/>
  <c r="K32" i="19"/>
  <c r="O32" i="19"/>
  <c r="Q32" i="19"/>
  <c r="V32" i="19"/>
  <c r="F34" i="19"/>
  <c r="G34" i="19" s="1"/>
  <c r="M34" i="19" s="1"/>
  <c r="I34" i="19"/>
  <c r="K34" i="19"/>
  <c r="O34" i="19"/>
  <c r="Q34" i="19"/>
  <c r="V34" i="19"/>
  <c r="F36" i="19"/>
  <c r="G36" i="19" s="1"/>
  <c r="M36" i="19" s="1"/>
  <c r="I36" i="19"/>
  <c r="K36" i="19"/>
  <c r="O36" i="19"/>
  <c r="Q36" i="19"/>
  <c r="V36" i="19"/>
  <c r="F38" i="19"/>
  <c r="G38" i="19" s="1"/>
  <c r="M38" i="19" s="1"/>
  <c r="I38" i="19"/>
  <c r="K38" i="19"/>
  <c r="O38" i="19"/>
  <c r="Q38" i="19"/>
  <c r="V38" i="19"/>
  <c r="AE41" i="19"/>
  <c r="G51" i="18"/>
  <c r="G8" i="18"/>
  <c r="M8" i="18"/>
  <c r="O8" i="18"/>
  <c r="V8" i="18"/>
  <c r="F9" i="18"/>
  <c r="G9" i="18"/>
  <c r="I9" i="18"/>
  <c r="I8" i="18" s="1"/>
  <c r="K9" i="18"/>
  <c r="K8" i="18" s="1"/>
  <c r="M9" i="18"/>
  <c r="O9" i="18"/>
  <c r="Q9" i="18"/>
  <c r="Q8" i="18" s="1"/>
  <c r="V9" i="18"/>
  <c r="F12" i="18"/>
  <c r="G12" i="18" s="1"/>
  <c r="I12" i="18"/>
  <c r="K12" i="18"/>
  <c r="O12" i="18"/>
  <c r="O11" i="18" s="1"/>
  <c r="Q12" i="18"/>
  <c r="Q11" i="18" s="1"/>
  <c r="V12" i="18"/>
  <c r="F14" i="18"/>
  <c r="G14" i="18" s="1"/>
  <c r="M14" i="18" s="1"/>
  <c r="I14" i="18"/>
  <c r="K14" i="18"/>
  <c r="K11" i="18" s="1"/>
  <c r="O14" i="18"/>
  <c r="Q14" i="18"/>
  <c r="V14" i="18"/>
  <c r="F16" i="18"/>
  <c r="G16" i="18"/>
  <c r="M16" i="18" s="1"/>
  <c r="I16" i="18"/>
  <c r="I11" i="18" s="1"/>
  <c r="K16" i="18"/>
  <c r="O16" i="18"/>
  <c r="Q16" i="18"/>
  <c r="V16" i="18"/>
  <c r="V11" i="18" s="1"/>
  <c r="F18" i="18"/>
  <c r="G18" i="18" s="1"/>
  <c r="M18" i="18" s="1"/>
  <c r="I18" i="18"/>
  <c r="K18" i="18"/>
  <c r="O18" i="18"/>
  <c r="Q18" i="18"/>
  <c r="V18" i="18"/>
  <c r="F20" i="18"/>
  <c r="G20" i="18" s="1"/>
  <c r="M20" i="18" s="1"/>
  <c r="I20" i="18"/>
  <c r="K20" i="18"/>
  <c r="O20" i="18"/>
  <c r="Q20" i="18"/>
  <c r="V20" i="18"/>
  <c r="F22" i="18"/>
  <c r="G22" i="18"/>
  <c r="M22" i="18" s="1"/>
  <c r="I22" i="18"/>
  <c r="K22" i="18"/>
  <c r="O22" i="18"/>
  <c r="Q22" i="18"/>
  <c r="V22" i="18"/>
  <c r="F24" i="18"/>
  <c r="G24" i="18" s="1"/>
  <c r="M24" i="18" s="1"/>
  <c r="I24" i="18"/>
  <c r="K24" i="18"/>
  <c r="O24" i="18"/>
  <c r="Q24" i="18"/>
  <c r="V24" i="18"/>
  <c r="F26" i="18"/>
  <c r="G26" i="18" s="1"/>
  <c r="M26" i="18" s="1"/>
  <c r="I26" i="18"/>
  <c r="K26" i="18"/>
  <c r="O26" i="18"/>
  <c r="Q26" i="18"/>
  <c r="V26" i="18"/>
  <c r="F28" i="18"/>
  <c r="G28" i="18"/>
  <c r="M28" i="18" s="1"/>
  <c r="I28" i="18"/>
  <c r="K28" i="18"/>
  <c r="O28" i="18"/>
  <c r="Q28" i="18"/>
  <c r="V28" i="18"/>
  <c r="F30" i="18"/>
  <c r="G30" i="18" s="1"/>
  <c r="M30" i="18" s="1"/>
  <c r="I30" i="18"/>
  <c r="K30" i="18"/>
  <c r="O30" i="18"/>
  <c r="Q30" i="18"/>
  <c r="V30" i="18"/>
  <c r="F32" i="18"/>
  <c r="G32" i="18" s="1"/>
  <c r="M32" i="18" s="1"/>
  <c r="I32" i="18"/>
  <c r="K32" i="18"/>
  <c r="O32" i="18"/>
  <c r="Q32" i="18"/>
  <c r="V32" i="18"/>
  <c r="F34" i="18"/>
  <c r="G34" i="18"/>
  <c r="M34" i="18" s="1"/>
  <c r="I34" i="18"/>
  <c r="K34" i="18"/>
  <c r="O34" i="18"/>
  <c r="Q34" i="18"/>
  <c r="V34" i="18"/>
  <c r="F36" i="18"/>
  <c r="G36" i="18" s="1"/>
  <c r="M36" i="18" s="1"/>
  <c r="I36" i="18"/>
  <c r="K36" i="18"/>
  <c r="O36" i="18"/>
  <c r="Q36" i="18"/>
  <c r="V36" i="18"/>
  <c r="F38" i="18"/>
  <c r="G38" i="18" s="1"/>
  <c r="M38" i="18" s="1"/>
  <c r="I38" i="18"/>
  <c r="K38" i="18"/>
  <c r="O38" i="18"/>
  <c r="Q38" i="18"/>
  <c r="V38" i="18"/>
  <c r="F40" i="18"/>
  <c r="G40" i="18"/>
  <c r="M40" i="18" s="1"/>
  <c r="I40" i="18"/>
  <c r="K40" i="18"/>
  <c r="O40" i="18"/>
  <c r="Q40" i="18"/>
  <c r="V40" i="18"/>
  <c r="F42" i="18"/>
  <c r="G42" i="18" s="1"/>
  <c r="M42" i="18" s="1"/>
  <c r="I42" i="18"/>
  <c r="K42" i="18"/>
  <c r="O42" i="18"/>
  <c r="Q42" i="18"/>
  <c r="V42" i="18"/>
  <c r="F44" i="18"/>
  <c r="G44" i="18" s="1"/>
  <c r="M44" i="18" s="1"/>
  <c r="I44" i="18"/>
  <c r="K44" i="18"/>
  <c r="O44" i="18"/>
  <c r="Q44" i="18"/>
  <c r="V44" i="18"/>
  <c r="F46" i="18"/>
  <c r="G46" i="18"/>
  <c r="M46" i="18" s="1"/>
  <c r="I46" i="18"/>
  <c r="K46" i="18"/>
  <c r="O46" i="18"/>
  <c r="Q46" i="18"/>
  <c r="V46" i="18"/>
  <c r="F48" i="18"/>
  <c r="G48" i="18" s="1"/>
  <c r="M48" i="18" s="1"/>
  <c r="I48" i="18"/>
  <c r="K48" i="18"/>
  <c r="O48" i="18"/>
  <c r="Q48" i="18"/>
  <c r="V48" i="18"/>
  <c r="AE51" i="18"/>
  <c r="G114" i="17"/>
  <c r="F9" i="17"/>
  <c r="G9" i="17" s="1"/>
  <c r="I9" i="17"/>
  <c r="I8" i="17" s="1"/>
  <c r="K9" i="17"/>
  <c r="K8" i="17" s="1"/>
  <c r="O9" i="17"/>
  <c r="Q9" i="17"/>
  <c r="Q8" i="17" s="1"/>
  <c r="V9" i="17"/>
  <c r="F29" i="17"/>
  <c r="G29" i="17"/>
  <c r="M29" i="17" s="1"/>
  <c r="I29" i="17"/>
  <c r="K29" i="17"/>
  <c r="O29" i="17"/>
  <c r="Q29" i="17"/>
  <c r="V29" i="17"/>
  <c r="V8" i="17" s="1"/>
  <c r="F31" i="17"/>
  <c r="G31" i="17"/>
  <c r="I31" i="17"/>
  <c r="K31" i="17"/>
  <c r="M31" i="17"/>
  <c r="O31" i="17"/>
  <c r="O8" i="17" s="1"/>
  <c r="Q31" i="17"/>
  <c r="V31" i="17"/>
  <c r="F33" i="17"/>
  <c r="G33" i="17" s="1"/>
  <c r="M33" i="17" s="1"/>
  <c r="I33" i="17"/>
  <c r="K33" i="17"/>
  <c r="O33" i="17"/>
  <c r="Q33" i="17"/>
  <c r="V33" i="17"/>
  <c r="F35" i="17"/>
  <c r="G35" i="17"/>
  <c r="M35" i="17" s="1"/>
  <c r="I35" i="17"/>
  <c r="K35" i="17"/>
  <c r="O35" i="17"/>
  <c r="Q35" i="17"/>
  <c r="V35" i="17"/>
  <c r="F37" i="17"/>
  <c r="G37" i="17"/>
  <c r="I37" i="17"/>
  <c r="K37" i="17"/>
  <c r="M37" i="17"/>
  <c r="O37" i="17"/>
  <c r="Q37" i="17"/>
  <c r="V37" i="17"/>
  <c r="F39" i="17"/>
  <c r="G39" i="17" s="1"/>
  <c r="M39" i="17" s="1"/>
  <c r="I39" i="17"/>
  <c r="K39" i="17"/>
  <c r="O39" i="17"/>
  <c r="Q39" i="17"/>
  <c r="V39" i="17"/>
  <c r="F41" i="17"/>
  <c r="G41" i="17"/>
  <c r="M41" i="17" s="1"/>
  <c r="I41" i="17"/>
  <c r="K41" i="17"/>
  <c r="O41" i="17"/>
  <c r="Q41" i="17"/>
  <c r="V41" i="17"/>
  <c r="F43" i="17"/>
  <c r="G43" i="17"/>
  <c r="I43" i="17"/>
  <c r="K43" i="17"/>
  <c r="M43" i="17"/>
  <c r="O43" i="17"/>
  <c r="Q43" i="17"/>
  <c r="V43" i="17"/>
  <c r="F46" i="17"/>
  <c r="G46" i="17" s="1"/>
  <c r="M46" i="17" s="1"/>
  <c r="I46" i="17"/>
  <c r="K46" i="17"/>
  <c r="O46" i="17"/>
  <c r="Q46" i="17"/>
  <c r="V46" i="17"/>
  <c r="F48" i="17"/>
  <c r="G48" i="17"/>
  <c r="M48" i="17" s="1"/>
  <c r="I48" i="17"/>
  <c r="K48" i="17"/>
  <c r="O48" i="17"/>
  <c r="Q48" i="17"/>
  <c r="V48" i="17"/>
  <c r="F51" i="17"/>
  <c r="G51" i="17"/>
  <c r="I51" i="17"/>
  <c r="K51" i="17"/>
  <c r="M51" i="17"/>
  <c r="O51" i="17"/>
  <c r="Q51" i="17"/>
  <c r="V51" i="17"/>
  <c r="F53" i="17"/>
  <c r="G53" i="17" s="1"/>
  <c r="M53" i="17" s="1"/>
  <c r="I53" i="17"/>
  <c r="K53" i="17"/>
  <c r="O53" i="17"/>
  <c r="Q53" i="17"/>
  <c r="V53" i="17"/>
  <c r="F55" i="17"/>
  <c r="G55" i="17"/>
  <c r="M55" i="17" s="1"/>
  <c r="I55" i="17"/>
  <c r="K55" i="17"/>
  <c r="O55" i="17"/>
  <c r="Q55" i="17"/>
  <c r="V55" i="17"/>
  <c r="F57" i="17"/>
  <c r="G57" i="17"/>
  <c r="I57" i="17"/>
  <c r="K57" i="17"/>
  <c r="M57" i="17"/>
  <c r="O57" i="17"/>
  <c r="Q57" i="17"/>
  <c r="V57" i="17"/>
  <c r="F59" i="17"/>
  <c r="G59" i="17" s="1"/>
  <c r="M59" i="17" s="1"/>
  <c r="I59" i="17"/>
  <c r="K59" i="17"/>
  <c r="O59" i="17"/>
  <c r="Q59" i="17"/>
  <c r="V59" i="17"/>
  <c r="F61" i="17"/>
  <c r="G61" i="17"/>
  <c r="M61" i="17" s="1"/>
  <c r="I61" i="17"/>
  <c r="K61" i="17"/>
  <c r="O61" i="17"/>
  <c r="Q61" i="17"/>
  <c r="V61" i="17"/>
  <c r="F67" i="17"/>
  <c r="G67" i="17"/>
  <c r="I67" i="17"/>
  <c r="K67" i="17"/>
  <c r="M67" i="17"/>
  <c r="O67" i="17"/>
  <c r="Q67" i="17"/>
  <c r="V67" i="17"/>
  <c r="F69" i="17"/>
  <c r="G69" i="17" s="1"/>
  <c r="M69" i="17" s="1"/>
  <c r="I69" i="17"/>
  <c r="K69" i="17"/>
  <c r="O69" i="17"/>
  <c r="Q69" i="17"/>
  <c r="V69" i="17"/>
  <c r="F71" i="17"/>
  <c r="G71" i="17"/>
  <c r="M71" i="17" s="1"/>
  <c r="I71" i="17"/>
  <c r="K71" i="17"/>
  <c r="O71" i="17"/>
  <c r="Q71" i="17"/>
  <c r="V71" i="17"/>
  <c r="F73" i="17"/>
  <c r="G73" i="17"/>
  <c r="I73" i="17"/>
  <c r="K73" i="17"/>
  <c r="M73" i="17"/>
  <c r="O73" i="17"/>
  <c r="Q73" i="17"/>
  <c r="V73" i="17"/>
  <c r="F75" i="17"/>
  <c r="G75" i="17" s="1"/>
  <c r="M75" i="17" s="1"/>
  <c r="I75" i="17"/>
  <c r="K75" i="17"/>
  <c r="O75" i="17"/>
  <c r="Q75" i="17"/>
  <c r="V75" i="17"/>
  <c r="F77" i="17"/>
  <c r="G77" i="17"/>
  <c r="M77" i="17" s="1"/>
  <c r="I77" i="17"/>
  <c r="K77" i="17"/>
  <c r="O77" i="17"/>
  <c r="Q77" i="17"/>
  <c r="V77" i="17"/>
  <c r="F79" i="17"/>
  <c r="G79" i="17"/>
  <c r="I79" i="17"/>
  <c r="K79" i="17"/>
  <c r="M79" i="17"/>
  <c r="O79" i="17"/>
  <c r="Q79" i="17"/>
  <c r="V79" i="17"/>
  <c r="F81" i="17"/>
  <c r="G81" i="17" s="1"/>
  <c r="M81" i="17" s="1"/>
  <c r="I81" i="17"/>
  <c r="K81" i="17"/>
  <c r="O81" i="17"/>
  <c r="Q81" i="17"/>
  <c r="V81" i="17"/>
  <c r="F83" i="17"/>
  <c r="G83" i="17"/>
  <c r="M83" i="17" s="1"/>
  <c r="I83" i="17"/>
  <c r="K83" i="17"/>
  <c r="O83" i="17"/>
  <c r="Q83" i="17"/>
  <c r="V83" i="17"/>
  <c r="F88" i="17"/>
  <c r="G88" i="17"/>
  <c r="I88" i="17"/>
  <c r="K88" i="17"/>
  <c r="M88" i="17"/>
  <c r="O88" i="17"/>
  <c r="Q88" i="17"/>
  <c r="V88" i="17"/>
  <c r="F90" i="17"/>
  <c r="G90" i="17"/>
  <c r="I90" i="17"/>
  <c r="K90" i="17"/>
  <c r="M90" i="17"/>
  <c r="O90" i="17"/>
  <c r="Q90" i="17"/>
  <c r="V90" i="17"/>
  <c r="F93" i="17"/>
  <c r="G93" i="17"/>
  <c r="M93" i="17" s="1"/>
  <c r="I93" i="17"/>
  <c r="K93" i="17"/>
  <c r="O93" i="17"/>
  <c r="Q93" i="17"/>
  <c r="V93" i="17"/>
  <c r="F95" i="17"/>
  <c r="G95" i="17"/>
  <c r="I95" i="17"/>
  <c r="K95" i="17"/>
  <c r="M95" i="17"/>
  <c r="O95" i="17"/>
  <c r="Q95" i="17"/>
  <c r="V95" i="17"/>
  <c r="F97" i="17"/>
  <c r="G97" i="17"/>
  <c r="I97" i="17"/>
  <c r="K97" i="17"/>
  <c r="M97" i="17"/>
  <c r="O97" i="17"/>
  <c r="Q97" i="17"/>
  <c r="V97" i="17"/>
  <c r="F99" i="17"/>
  <c r="G99" i="17"/>
  <c r="M99" i="17" s="1"/>
  <c r="I99" i="17"/>
  <c r="K99" i="17"/>
  <c r="O99" i="17"/>
  <c r="Q99" i="17"/>
  <c r="V99" i="17"/>
  <c r="F101" i="17"/>
  <c r="G101" i="17"/>
  <c r="I101" i="17"/>
  <c r="K101" i="17"/>
  <c r="M101" i="17"/>
  <c r="O101" i="17"/>
  <c r="Q101" i="17"/>
  <c r="V101" i="17"/>
  <c r="F103" i="17"/>
  <c r="G103" i="17"/>
  <c r="I103" i="17"/>
  <c r="K103" i="17"/>
  <c r="M103" i="17"/>
  <c r="O103" i="17"/>
  <c r="Q103" i="17"/>
  <c r="V103" i="17"/>
  <c r="F105" i="17"/>
  <c r="G105" i="17"/>
  <c r="M105" i="17" s="1"/>
  <c r="I105" i="17"/>
  <c r="K105" i="17"/>
  <c r="O105" i="17"/>
  <c r="Q105" i="17"/>
  <c r="V105" i="17"/>
  <c r="F107" i="17"/>
  <c r="G107" i="17"/>
  <c r="I107" i="17"/>
  <c r="K107" i="17"/>
  <c r="M107" i="17"/>
  <c r="O107" i="17"/>
  <c r="Q107" i="17"/>
  <c r="V107" i="17"/>
  <c r="F109" i="17"/>
  <c r="G109" i="17"/>
  <c r="M109" i="17" s="1"/>
  <c r="I109" i="17"/>
  <c r="K109" i="17"/>
  <c r="O109" i="17"/>
  <c r="Q109" i="17"/>
  <c r="V109" i="17"/>
  <c r="F111" i="17"/>
  <c r="G111" i="17"/>
  <c r="M111" i="17" s="1"/>
  <c r="I111" i="17"/>
  <c r="K111" i="17"/>
  <c r="O111" i="17"/>
  <c r="Q111" i="17"/>
  <c r="V111" i="17"/>
  <c r="AE114" i="17"/>
  <c r="G116" i="16"/>
  <c r="O8" i="16"/>
  <c r="Q8" i="16"/>
  <c r="F9" i="16"/>
  <c r="G9" i="16"/>
  <c r="G8" i="16" s="1"/>
  <c r="I9" i="16"/>
  <c r="I8" i="16" s="1"/>
  <c r="K9" i="16"/>
  <c r="K8" i="16" s="1"/>
  <c r="O9" i="16"/>
  <c r="Q9" i="16"/>
  <c r="V9" i="16"/>
  <c r="V8" i="16" s="1"/>
  <c r="I11" i="16"/>
  <c r="K11" i="16"/>
  <c r="V11" i="16"/>
  <c r="F12" i="16"/>
  <c r="G12" i="16" s="1"/>
  <c r="I12" i="16"/>
  <c r="K12" i="16"/>
  <c r="O12" i="16"/>
  <c r="O11" i="16" s="1"/>
  <c r="Q12" i="16"/>
  <c r="Q11" i="16" s="1"/>
  <c r="V12" i="16"/>
  <c r="F15" i="16"/>
  <c r="G15" i="16"/>
  <c r="I15" i="16"/>
  <c r="I14" i="16" s="1"/>
  <c r="K15" i="16"/>
  <c r="K14" i="16" s="1"/>
  <c r="O15" i="16"/>
  <c r="Q15" i="16"/>
  <c r="V15" i="16"/>
  <c r="V14" i="16" s="1"/>
  <c r="F17" i="16"/>
  <c r="G17" i="16" s="1"/>
  <c r="M17" i="16" s="1"/>
  <c r="I17" i="16"/>
  <c r="K17" i="16"/>
  <c r="O17" i="16"/>
  <c r="Q17" i="16"/>
  <c r="Q14" i="16" s="1"/>
  <c r="V17" i="16"/>
  <c r="F19" i="16"/>
  <c r="G19" i="16"/>
  <c r="I19" i="16"/>
  <c r="K19" i="16"/>
  <c r="M19" i="16"/>
  <c r="O19" i="16"/>
  <c r="O14" i="16" s="1"/>
  <c r="Q19" i="16"/>
  <c r="V19" i="16"/>
  <c r="F21" i="16"/>
  <c r="G21" i="16"/>
  <c r="M21" i="16" s="1"/>
  <c r="I21" i="16"/>
  <c r="K21" i="16"/>
  <c r="O21" i="16"/>
  <c r="Q21" i="16"/>
  <c r="V21" i="16"/>
  <c r="F23" i="16"/>
  <c r="G23" i="16" s="1"/>
  <c r="M23" i="16" s="1"/>
  <c r="I23" i="16"/>
  <c r="K23" i="16"/>
  <c r="O23" i="16"/>
  <c r="Q23" i="16"/>
  <c r="V23" i="16"/>
  <c r="F25" i="16"/>
  <c r="G25" i="16"/>
  <c r="I25" i="16"/>
  <c r="K25" i="16"/>
  <c r="M25" i="16"/>
  <c r="O25" i="16"/>
  <c r="Q25" i="16"/>
  <c r="V25" i="16"/>
  <c r="F27" i="16"/>
  <c r="G27" i="16"/>
  <c r="M27" i="16" s="1"/>
  <c r="I27" i="16"/>
  <c r="K27" i="16"/>
  <c r="O27" i="16"/>
  <c r="Q27" i="16"/>
  <c r="V27" i="16"/>
  <c r="F29" i="16"/>
  <c r="G29" i="16" s="1"/>
  <c r="M29" i="16" s="1"/>
  <c r="I29" i="16"/>
  <c r="K29" i="16"/>
  <c r="O29" i="16"/>
  <c r="Q29" i="16"/>
  <c r="V29" i="16"/>
  <c r="F31" i="16"/>
  <c r="G31" i="16"/>
  <c r="I31" i="16"/>
  <c r="K31" i="16"/>
  <c r="M31" i="16"/>
  <c r="O31" i="16"/>
  <c r="Q31" i="16"/>
  <c r="V31" i="16"/>
  <c r="F33" i="16"/>
  <c r="G33" i="16"/>
  <c r="M33" i="16" s="1"/>
  <c r="I33" i="16"/>
  <c r="K33" i="16"/>
  <c r="O33" i="16"/>
  <c r="Q33" i="16"/>
  <c r="V33" i="16"/>
  <c r="F35" i="16"/>
  <c r="G35" i="16" s="1"/>
  <c r="M35" i="16" s="1"/>
  <c r="I35" i="16"/>
  <c r="K35" i="16"/>
  <c r="O35" i="16"/>
  <c r="Q35" i="16"/>
  <c r="V35" i="16"/>
  <c r="F37" i="16"/>
  <c r="G37" i="16"/>
  <c r="I37" i="16"/>
  <c r="K37" i="16"/>
  <c r="M37" i="16"/>
  <c r="O37" i="16"/>
  <c r="Q37" i="16"/>
  <c r="V37" i="16"/>
  <c r="F39" i="16"/>
  <c r="G39" i="16"/>
  <c r="M39" i="16" s="1"/>
  <c r="I39" i="16"/>
  <c r="K39" i="16"/>
  <c r="O39" i="16"/>
  <c r="Q39" i="16"/>
  <c r="V39" i="16"/>
  <c r="F41" i="16"/>
  <c r="G41" i="16" s="1"/>
  <c r="M41" i="16" s="1"/>
  <c r="I41" i="16"/>
  <c r="K41" i="16"/>
  <c r="O41" i="16"/>
  <c r="Q41" i="16"/>
  <c r="V41" i="16"/>
  <c r="F43" i="16"/>
  <c r="G43" i="16"/>
  <c r="I43" i="16"/>
  <c r="K43" i="16"/>
  <c r="M43" i="16"/>
  <c r="O43" i="16"/>
  <c r="Q43" i="16"/>
  <c r="V43" i="16"/>
  <c r="F45" i="16"/>
  <c r="G45" i="16"/>
  <c r="M45" i="16" s="1"/>
  <c r="I45" i="16"/>
  <c r="K45" i="16"/>
  <c r="O45" i="16"/>
  <c r="Q45" i="16"/>
  <c r="V45" i="16"/>
  <c r="F47" i="16"/>
  <c r="G47" i="16" s="1"/>
  <c r="M47" i="16" s="1"/>
  <c r="I47" i="16"/>
  <c r="K47" i="16"/>
  <c r="O47" i="16"/>
  <c r="Q47" i="16"/>
  <c r="V47" i="16"/>
  <c r="F49" i="16"/>
  <c r="G49" i="16"/>
  <c r="I49" i="16"/>
  <c r="K49" i="16"/>
  <c r="M49" i="16"/>
  <c r="O49" i="16"/>
  <c r="Q49" i="16"/>
  <c r="V49" i="16"/>
  <c r="F51" i="16"/>
  <c r="G51" i="16"/>
  <c r="M51" i="16" s="1"/>
  <c r="I51" i="16"/>
  <c r="K51" i="16"/>
  <c r="O51" i="16"/>
  <c r="Q51" i="16"/>
  <c r="V51" i="16"/>
  <c r="F53" i="16"/>
  <c r="G53" i="16" s="1"/>
  <c r="M53" i="16" s="1"/>
  <c r="I53" i="16"/>
  <c r="K53" i="16"/>
  <c r="O53" i="16"/>
  <c r="Q53" i="16"/>
  <c r="V53" i="16"/>
  <c r="F55" i="16"/>
  <c r="G55" i="16"/>
  <c r="I55" i="16"/>
  <c r="K55" i="16"/>
  <c r="M55" i="16"/>
  <c r="O55" i="16"/>
  <c r="Q55" i="16"/>
  <c r="V55" i="16"/>
  <c r="F57" i="16"/>
  <c r="G57" i="16"/>
  <c r="M57" i="16" s="1"/>
  <c r="I57" i="16"/>
  <c r="K57" i="16"/>
  <c r="O57" i="16"/>
  <c r="Q57" i="16"/>
  <c r="V57" i="16"/>
  <c r="F59" i="16"/>
  <c r="G59" i="16" s="1"/>
  <c r="M59" i="16" s="1"/>
  <c r="I59" i="16"/>
  <c r="K59" i="16"/>
  <c r="O59" i="16"/>
  <c r="Q59" i="16"/>
  <c r="V59" i="16"/>
  <c r="F61" i="16"/>
  <c r="G61" i="16"/>
  <c r="I61" i="16"/>
  <c r="K61" i="16"/>
  <c r="M61" i="16"/>
  <c r="O61" i="16"/>
  <c r="Q61" i="16"/>
  <c r="V61" i="16"/>
  <c r="F63" i="16"/>
  <c r="G63" i="16"/>
  <c r="M63" i="16" s="1"/>
  <c r="I63" i="16"/>
  <c r="K63" i="16"/>
  <c r="O63" i="16"/>
  <c r="Q63" i="16"/>
  <c r="V63" i="16"/>
  <c r="F65" i="16"/>
  <c r="G65" i="16" s="1"/>
  <c r="M65" i="16" s="1"/>
  <c r="I65" i="16"/>
  <c r="K65" i="16"/>
  <c r="O65" i="16"/>
  <c r="Q65" i="16"/>
  <c r="V65" i="16"/>
  <c r="F67" i="16"/>
  <c r="G67" i="16"/>
  <c r="I67" i="16"/>
  <c r="K67" i="16"/>
  <c r="M67" i="16"/>
  <c r="O67" i="16"/>
  <c r="Q67" i="16"/>
  <c r="V67" i="16"/>
  <c r="F69" i="16"/>
  <c r="G69" i="16"/>
  <c r="M69" i="16" s="1"/>
  <c r="I69" i="16"/>
  <c r="K69" i="16"/>
  <c r="O69" i="16"/>
  <c r="Q69" i="16"/>
  <c r="V69" i="16"/>
  <c r="F71" i="16"/>
  <c r="G71" i="16" s="1"/>
  <c r="M71" i="16" s="1"/>
  <c r="I71" i="16"/>
  <c r="K71" i="16"/>
  <c r="O71" i="16"/>
  <c r="Q71" i="16"/>
  <c r="V71" i="16"/>
  <c r="F73" i="16"/>
  <c r="G73" i="16"/>
  <c r="I73" i="16"/>
  <c r="K73" i="16"/>
  <c r="M73" i="16"/>
  <c r="O73" i="16"/>
  <c r="Q73" i="16"/>
  <c r="V73" i="16"/>
  <c r="F75" i="16"/>
  <c r="G75" i="16"/>
  <c r="M75" i="16" s="1"/>
  <c r="I75" i="16"/>
  <c r="K75" i="16"/>
  <c r="O75" i="16"/>
  <c r="Q75" i="16"/>
  <c r="V75" i="16"/>
  <c r="F77" i="16"/>
  <c r="G77" i="16" s="1"/>
  <c r="M77" i="16" s="1"/>
  <c r="I77" i="16"/>
  <c r="K77" i="16"/>
  <c r="O77" i="16"/>
  <c r="Q77" i="16"/>
  <c r="V77" i="16"/>
  <c r="F79" i="16"/>
  <c r="G79" i="16"/>
  <c r="I79" i="16"/>
  <c r="K79" i="16"/>
  <c r="M79" i="16"/>
  <c r="O79" i="16"/>
  <c r="Q79" i="16"/>
  <c r="V79" i="16"/>
  <c r="F81" i="16"/>
  <c r="G81" i="16"/>
  <c r="M81" i="16" s="1"/>
  <c r="I81" i="16"/>
  <c r="K81" i="16"/>
  <c r="O81" i="16"/>
  <c r="Q81" i="16"/>
  <c r="V81" i="16"/>
  <c r="F83" i="16"/>
  <c r="G83" i="16" s="1"/>
  <c r="M83" i="16" s="1"/>
  <c r="I83" i="16"/>
  <c r="K83" i="16"/>
  <c r="O83" i="16"/>
  <c r="Q83" i="16"/>
  <c r="V83" i="16"/>
  <c r="F85" i="16"/>
  <c r="G85" i="16"/>
  <c r="I85" i="16"/>
  <c r="K85" i="16"/>
  <c r="M85" i="16"/>
  <c r="O85" i="16"/>
  <c r="Q85" i="16"/>
  <c r="V85" i="16"/>
  <c r="F87" i="16"/>
  <c r="G87" i="16"/>
  <c r="M87" i="16" s="1"/>
  <c r="I87" i="16"/>
  <c r="K87" i="16"/>
  <c r="O87" i="16"/>
  <c r="Q87" i="16"/>
  <c r="V87" i="16"/>
  <c r="F89" i="16"/>
  <c r="G89" i="16" s="1"/>
  <c r="M89" i="16" s="1"/>
  <c r="I89" i="16"/>
  <c r="K89" i="16"/>
  <c r="O89" i="16"/>
  <c r="Q89" i="16"/>
  <c r="V89" i="16"/>
  <c r="F91" i="16"/>
  <c r="G91" i="16"/>
  <c r="I91" i="16"/>
  <c r="K91" i="16"/>
  <c r="M91" i="16"/>
  <c r="O91" i="16"/>
  <c r="Q91" i="16"/>
  <c r="V91" i="16"/>
  <c r="F93" i="16"/>
  <c r="G93" i="16"/>
  <c r="M93" i="16" s="1"/>
  <c r="I93" i="16"/>
  <c r="K93" i="16"/>
  <c r="O93" i="16"/>
  <c r="Q93" i="16"/>
  <c r="V93" i="16"/>
  <c r="F95" i="16"/>
  <c r="G95" i="16" s="1"/>
  <c r="M95" i="16" s="1"/>
  <c r="I95" i="16"/>
  <c r="K95" i="16"/>
  <c r="O95" i="16"/>
  <c r="Q95" i="16"/>
  <c r="V95" i="16"/>
  <c r="F97" i="16"/>
  <c r="G97" i="16"/>
  <c r="I97" i="16"/>
  <c r="K97" i="16"/>
  <c r="M97" i="16"/>
  <c r="O97" i="16"/>
  <c r="Q97" i="16"/>
  <c r="V97" i="16"/>
  <c r="F101" i="16"/>
  <c r="G101" i="16"/>
  <c r="M101" i="16" s="1"/>
  <c r="I101" i="16"/>
  <c r="I100" i="16" s="1"/>
  <c r="K101" i="16"/>
  <c r="O101" i="16"/>
  <c r="O100" i="16" s="1"/>
  <c r="Q101" i="16"/>
  <c r="Q100" i="16" s="1"/>
  <c r="V101" i="16"/>
  <c r="V100" i="16" s="1"/>
  <c r="F103" i="16"/>
  <c r="G103" i="16" s="1"/>
  <c r="M103" i="16" s="1"/>
  <c r="I103" i="16"/>
  <c r="K103" i="16"/>
  <c r="O103" i="16"/>
  <c r="Q103" i="16"/>
  <c r="V103" i="16"/>
  <c r="F105" i="16"/>
  <c r="G105" i="16" s="1"/>
  <c r="M105" i="16" s="1"/>
  <c r="I105" i="16"/>
  <c r="K105" i="16"/>
  <c r="K100" i="16" s="1"/>
  <c r="O105" i="16"/>
  <c r="Q105" i="16"/>
  <c r="V105" i="16"/>
  <c r="F107" i="16"/>
  <c r="G107" i="16"/>
  <c r="M107" i="16" s="1"/>
  <c r="I107" i="16"/>
  <c r="K107" i="16"/>
  <c r="O107" i="16"/>
  <c r="Q107" i="16"/>
  <c r="V107" i="16"/>
  <c r="F109" i="16"/>
  <c r="G109" i="16" s="1"/>
  <c r="M109" i="16" s="1"/>
  <c r="I109" i="16"/>
  <c r="K109" i="16"/>
  <c r="O109" i="16"/>
  <c r="Q109" i="16"/>
  <c r="V109" i="16"/>
  <c r="F111" i="16"/>
  <c r="G111" i="16" s="1"/>
  <c r="M111" i="16" s="1"/>
  <c r="I111" i="16"/>
  <c r="K111" i="16"/>
  <c r="O111" i="16"/>
  <c r="Q111" i="16"/>
  <c r="V111" i="16"/>
  <c r="F113" i="16"/>
  <c r="G113" i="16"/>
  <c r="M113" i="16" s="1"/>
  <c r="I113" i="16"/>
  <c r="K113" i="16"/>
  <c r="O113" i="16"/>
  <c r="Q113" i="16"/>
  <c r="V113" i="16"/>
  <c r="AE116" i="16"/>
  <c r="G221" i="15"/>
  <c r="BA54" i="15"/>
  <c r="BA41" i="15"/>
  <c r="BA13" i="15"/>
  <c r="I8" i="15"/>
  <c r="V8" i="15"/>
  <c r="F9" i="15"/>
  <c r="G9" i="15" s="1"/>
  <c r="I9" i="15"/>
  <c r="K9" i="15"/>
  <c r="K8" i="15" s="1"/>
  <c r="O9" i="15"/>
  <c r="O8" i="15" s="1"/>
  <c r="Q9" i="15"/>
  <c r="Q8" i="15" s="1"/>
  <c r="V9" i="15"/>
  <c r="F12" i="15"/>
  <c r="G12" i="15"/>
  <c r="I12" i="15"/>
  <c r="I11" i="15" s="1"/>
  <c r="K12" i="15"/>
  <c r="K11" i="15" s="1"/>
  <c r="O12" i="15"/>
  <c r="Q12" i="15"/>
  <c r="Q11" i="15" s="1"/>
  <c r="V12" i="15"/>
  <c r="V11" i="15" s="1"/>
  <c r="F16" i="15"/>
  <c r="G16" i="15" s="1"/>
  <c r="M16" i="15" s="1"/>
  <c r="I16" i="15"/>
  <c r="K16" i="15"/>
  <c r="O16" i="15"/>
  <c r="Q16" i="15"/>
  <c r="V16" i="15"/>
  <c r="F20" i="15"/>
  <c r="G20" i="15"/>
  <c r="I20" i="15"/>
  <c r="K20" i="15"/>
  <c r="M20" i="15"/>
  <c r="O20" i="15"/>
  <c r="O11" i="15" s="1"/>
  <c r="Q20" i="15"/>
  <c r="V20" i="15"/>
  <c r="F24" i="15"/>
  <c r="G24" i="15"/>
  <c r="M24" i="15" s="1"/>
  <c r="I24" i="15"/>
  <c r="K24" i="15"/>
  <c r="O24" i="15"/>
  <c r="Q24" i="15"/>
  <c r="V24" i="15"/>
  <c r="F28" i="15"/>
  <c r="G28" i="15" s="1"/>
  <c r="M28" i="15" s="1"/>
  <c r="I28" i="15"/>
  <c r="K28" i="15"/>
  <c r="O28" i="15"/>
  <c r="Q28" i="15"/>
  <c r="V28" i="15"/>
  <c r="O31" i="15"/>
  <c r="Q31" i="15"/>
  <c r="V31" i="15"/>
  <c r="F32" i="15"/>
  <c r="G32" i="15" s="1"/>
  <c r="I32" i="15"/>
  <c r="I31" i="15" s="1"/>
  <c r="K32" i="15"/>
  <c r="K31" i="15" s="1"/>
  <c r="O32" i="15"/>
  <c r="Q32" i="15"/>
  <c r="V32" i="15"/>
  <c r="I34" i="15"/>
  <c r="K34" i="15"/>
  <c r="F35" i="15"/>
  <c r="G35" i="15" s="1"/>
  <c r="I35" i="15"/>
  <c r="K35" i="15"/>
  <c r="O35" i="15"/>
  <c r="O34" i="15" s="1"/>
  <c r="Q35" i="15"/>
  <c r="Q34" i="15" s="1"/>
  <c r="V35" i="15"/>
  <c r="V34" i="15" s="1"/>
  <c r="O39" i="15"/>
  <c r="Q39" i="15"/>
  <c r="V39" i="15"/>
  <c r="F40" i="15"/>
  <c r="G40" i="15" s="1"/>
  <c r="I40" i="15"/>
  <c r="I39" i="15" s="1"/>
  <c r="K40" i="15"/>
  <c r="K39" i="15" s="1"/>
  <c r="O40" i="15"/>
  <c r="Q40" i="15"/>
  <c r="V40" i="15"/>
  <c r="I45" i="15"/>
  <c r="K45" i="15"/>
  <c r="F46" i="15"/>
  <c r="G46" i="15" s="1"/>
  <c r="I46" i="15"/>
  <c r="K46" i="15"/>
  <c r="O46" i="15"/>
  <c r="O45" i="15" s="1"/>
  <c r="Q46" i="15"/>
  <c r="Q45" i="15" s="1"/>
  <c r="V46" i="15"/>
  <c r="V45" i="15" s="1"/>
  <c r="F49" i="15"/>
  <c r="G49" i="15" s="1"/>
  <c r="M49" i="15" s="1"/>
  <c r="I49" i="15"/>
  <c r="K49" i="15"/>
  <c r="O49" i="15"/>
  <c r="Q49" i="15"/>
  <c r="V49" i="15"/>
  <c r="K52" i="15"/>
  <c r="F53" i="15"/>
  <c r="G53" i="15"/>
  <c r="M53" i="15" s="1"/>
  <c r="I53" i="15"/>
  <c r="I52" i="15" s="1"/>
  <c r="K53" i="15"/>
  <c r="O53" i="15"/>
  <c r="Q53" i="15"/>
  <c r="Q52" i="15" s="1"/>
  <c r="V53" i="15"/>
  <c r="V52" i="15" s="1"/>
  <c r="F57" i="15"/>
  <c r="G57" i="15" s="1"/>
  <c r="M57" i="15" s="1"/>
  <c r="I57" i="15"/>
  <c r="K57" i="15"/>
  <c r="O57" i="15"/>
  <c r="O52" i="15" s="1"/>
  <c r="Q57" i="15"/>
  <c r="V57" i="15"/>
  <c r="O61" i="15"/>
  <c r="Q61" i="15"/>
  <c r="F62" i="15"/>
  <c r="G62" i="15"/>
  <c r="G61" i="15" s="1"/>
  <c r="I62" i="15"/>
  <c r="I61" i="15" s="1"/>
  <c r="K62" i="15"/>
  <c r="K61" i="15" s="1"/>
  <c r="O62" i="15"/>
  <c r="Q62" i="15"/>
  <c r="V62" i="15"/>
  <c r="V61" i="15" s="1"/>
  <c r="F66" i="15"/>
  <c r="G66" i="15" s="1"/>
  <c r="I66" i="15"/>
  <c r="K66" i="15"/>
  <c r="O66" i="15"/>
  <c r="O65" i="15" s="1"/>
  <c r="Q66" i="15"/>
  <c r="Q65" i="15" s="1"/>
  <c r="V66" i="15"/>
  <c r="F69" i="15"/>
  <c r="G69" i="15" s="1"/>
  <c r="M69" i="15" s="1"/>
  <c r="I69" i="15"/>
  <c r="K69" i="15"/>
  <c r="K65" i="15" s="1"/>
  <c r="O69" i="15"/>
  <c r="Q69" i="15"/>
  <c r="V69" i="15"/>
  <c r="F72" i="15"/>
  <c r="G72" i="15"/>
  <c r="M72" i="15" s="1"/>
  <c r="I72" i="15"/>
  <c r="I65" i="15" s="1"/>
  <c r="K72" i="15"/>
  <c r="O72" i="15"/>
  <c r="Q72" i="15"/>
  <c r="V72" i="15"/>
  <c r="V65" i="15" s="1"/>
  <c r="F75" i="15"/>
  <c r="G75" i="15" s="1"/>
  <c r="M75" i="15" s="1"/>
  <c r="I75" i="15"/>
  <c r="K75" i="15"/>
  <c r="O75" i="15"/>
  <c r="Q75" i="15"/>
  <c r="V75" i="15"/>
  <c r="F79" i="15"/>
  <c r="G79" i="15" s="1"/>
  <c r="M79" i="15" s="1"/>
  <c r="I79" i="15"/>
  <c r="K79" i="15"/>
  <c r="O79" i="15"/>
  <c r="Q79" i="15"/>
  <c r="V79" i="15"/>
  <c r="F82" i="15"/>
  <c r="G82" i="15"/>
  <c r="M82" i="15" s="1"/>
  <c r="I82" i="15"/>
  <c r="K82" i="15"/>
  <c r="O82" i="15"/>
  <c r="Q82" i="15"/>
  <c r="V82" i="15"/>
  <c r="F86" i="15"/>
  <c r="G86" i="15" s="1"/>
  <c r="M86" i="15" s="1"/>
  <c r="I86" i="15"/>
  <c r="K86" i="15"/>
  <c r="O86" i="15"/>
  <c r="Q86" i="15"/>
  <c r="V86" i="15"/>
  <c r="F89" i="15"/>
  <c r="G89" i="15" s="1"/>
  <c r="M89" i="15" s="1"/>
  <c r="I89" i="15"/>
  <c r="K89" i="15"/>
  <c r="O89" i="15"/>
  <c r="Q89" i="15"/>
  <c r="V89" i="15"/>
  <c r="F91" i="15"/>
  <c r="G91" i="15"/>
  <c r="M91" i="15" s="1"/>
  <c r="I91" i="15"/>
  <c r="K91" i="15"/>
  <c r="O91" i="15"/>
  <c r="Q91" i="15"/>
  <c r="V91" i="15"/>
  <c r="F93" i="15"/>
  <c r="G93" i="15" s="1"/>
  <c r="M93" i="15" s="1"/>
  <c r="I93" i="15"/>
  <c r="K93" i="15"/>
  <c r="O93" i="15"/>
  <c r="Q93" i="15"/>
  <c r="V93" i="15"/>
  <c r="F96" i="15"/>
  <c r="G96" i="15" s="1"/>
  <c r="M96" i="15" s="1"/>
  <c r="I96" i="15"/>
  <c r="K96" i="15"/>
  <c r="O96" i="15"/>
  <c r="Q96" i="15"/>
  <c r="V96" i="15"/>
  <c r="F98" i="15"/>
  <c r="G98" i="15"/>
  <c r="M98" i="15" s="1"/>
  <c r="I98" i="15"/>
  <c r="K98" i="15"/>
  <c r="O98" i="15"/>
  <c r="Q98" i="15"/>
  <c r="V98" i="15"/>
  <c r="F100" i="15"/>
  <c r="G100" i="15" s="1"/>
  <c r="M100" i="15" s="1"/>
  <c r="I100" i="15"/>
  <c r="K100" i="15"/>
  <c r="O100" i="15"/>
  <c r="Q100" i="15"/>
  <c r="V100" i="15"/>
  <c r="F104" i="15"/>
  <c r="G104" i="15"/>
  <c r="I104" i="15"/>
  <c r="K104" i="15"/>
  <c r="M104" i="15"/>
  <c r="O104" i="15"/>
  <c r="Q104" i="15"/>
  <c r="V104" i="15"/>
  <c r="F107" i="15"/>
  <c r="G107" i="15"/>
  <c r="M107" i="15" s="1"/>
  <c r="I107" i="15"/>
  <c r="K107" i="15"/>
  <c r="O107" i="15"/>
  <c r="Q107" i="15"/>
  <c r="V107" i="15"/>
  <c r="F110" i="15"/>
  <c r="G110" i="15" s="1"/>
  <c r="M110" i="15" s="1"/>
  <c r="I110" i="15"/>
  <c r="K110" i="15"/>
  <c r="O110" i="15"/>
  <c r="Q110" i="15"/>
  <c r="V110" i="15"/>
  <c r="F113" i="15"/>
  <c r="G113" i="15"/>
  <c r="I113" i="15"/>
  <c r="K113" i="15"/>
  <c r="M113" i="15"/>
  <c r="O113" i="15"/>
  <c r="Q113" i="15"/>
  <c r="V113" i="15"/>
  <c r="F117" i="15"/>
  <c r="G117" i="15"/>
  <c r="M117" i="15" s="1"/>
  <c r="I117" i="15"/>
  <c r="K117" i="15"/>
  <c r="O117" i="15"/>
  <c r="Q117" i="15"/>
  <c r="V117" i="15"/>
  <c r="F120" i="15"/>
  <c r="G120" i="15" s="1"/>
  <c r="M120" i="15" s="1"/>
  <c r="I120" i="15"/>
  <c r="K120" i="15"/>
  <c r="O120" i="15"/>
  <c r="Q120" i="15"/>
  <c r="V120" i="15"/>
  <c r="F122" i="15"/>
  <c r="G122" i="15"/>
  <c r="I122" i="15"/>
  <c r="K122" i="15"/>
  <c r="M122" i="15"/>
  <c r="O122" i="15"/>
  <c r="Q122" i="15"/>
  <c r="V122" i="15"/>
  <c r="F124" i="15"/>
  <c r="G124" i="15"/>
  <c r="M124" i="15" s="1"/>
  <c r="I124" i="15"/>
  <c r="K124" i="15"/>
  <c r="O124" i="15"/>
  <c r="Q124" i="15"/>
  <c r="V124" i="15"/>
  <c r="F127" i="15"/>
  <c r="G127" i="15" s="1"/>
  <c r="M127" i="15" s="1"/>
  <c r="I127" i="15"/>
  <c r="K127" i="15"/>
  <c r="O127" i="15"/>
  <c r="Q127" i="15"/>
  <c r="V127" i="15"/>
  <c r="F129" i="15"/>
  <c r="G129" i="15"/>
  <c r="I129" i="15"/>
  <c r="K129" i="15"/>
  <c r="M129" i="15"/>
  <c r="O129" i="15"/>
  <c r="Q129" i="15"/>
  <c r="V129" i="15"/>
  <c r="F132" i="15"/>
  <c r="G132" i="15"/>
  <c r="M132" i="15" s="1"/>
  <c r="I132" i="15"/>
  <c r="K132" i="15"/>
  <c r="O132" i="15"/>
  <c r="Q132" i="15"/>
  <c r="V132" i="15"/>
  <c r="F135" i="15"/>
  <c r="G135" i="15" s="1"/>
  <c r="M135" i="15" s="1"/>
  <c r="I135" i="15"/>
  <c r="K135" i="15"/>
  <c r="O135" i="15"/>
  <c r="Q135" i="15"/>
  <c r="V135" i="15"/>
  <c r="F139" i="15"/>
  <c r="G139" i="15"/>
  <c r="I139" i="15"/>
  <c r="K139" i="15"/>
  <c r="M139" i="15"/>
  <c r="O139" i="15"/>
  <c r="Q139" i="15"/>
  <c r="V139" i="15"/>
  <c r="F142" i="15"/>
  <c r="G142" i="15"/>
  <c r="M142" i="15" s="1"/>
  <c r="I142" i="15"/>
  <c r="K142" i="15"/>
  <c r="O142" i="15"/>
  <c r="Q142" i="15"/>
  <c r="V142" i="15"/>
  <c r="F145" i="15"/>
  <c r="G145" i="15" s="1"/>
  <c r="M145" i="15" s="1"/>
  <c r="I145" i="15"/>
  <c r="K145" i="15"/>
  <c r="O145" i="15"/>
  <c r="Q145" i="15"/>
  <c r="V145" i="15"/>
  <c r="F148" i="15"/>
  <c r="G148" i="15"/>
  <c r="I148" i="15"/>
  <c r="K148" i="15"/>
  <c r="M148" i="15"/>
  <c r="O148" i="15"/>
  <c r="Q148" i="15"/>
  <c r="V148" i="15"/>
  <c r="F151" i="15"/>
  <c r="G151" i="15"/>
  <c r="M151" i="15" s="1"/>
  <c r="I151" i="15"/>
  <c r="K151" i="15"/>
  <c r="O151" i="15"/>
  <c r="Q151" i="15"/>
  <c r="V151" i="15"/>
  <c r="F154" i="15"/>
  <c r="G154" i="15" s="1"/>
  <c r="M154" i="15" s="1"/>
  <c r="I154" i="15"/>
  <c r="K154" i="15"/>
  <c r="O154" i="15"/>
  <c r="Q154" i="15"/>
  <c r="V154" i="15"/>
  <c r="F157" i="15"/>
  <c r="G157" i="15"/>
  <c r="I157" i="15"/>
  <c r="K157" i="15"/>
  <c r="M157" i="15"/>
  <c r="O157" i="15"/>
  <c r="Q157" i="15"/>
  <c r="V157" i="15"/>
  <c r="F160" i="15"/>
  <c r="G160" i="15"/>
  <c r="M160" i="15" s="1"/>
  <c r="I160" i="15"/>
  <c r="K160" i="15"/>
  <c r="O160" i="15"/>
  <c r="Q160" i="15"/>
  <c r="V160" i="15"/>
  <c r="F163" i="15"/>
  <c r="G163" i="15" s="1"/>
  <c r="M163" i="15" s="1"/>
  <c r="I163" i="15"/>
  <c r="K163" i="15"/>
  <c r="O163" i="15"/>
  <c r="Q163" i="15"/>
  <c r="V163" i="15"/>
  <c r="F166" i="15"/>
  <c r="G166" i="15"/>
  <c r="I166" i="15"/>
  <c r="K166" i="15"/>
  <c r="M166" i="15"/>
  <c r="O166" i="15"/>
  <c r="Q166" i="15"/>
  <c r="V166" i="15"/>
  <c r="F169" i="15"/>
  <c r="G169" i="15"/>
  <c r="M169" i="15" s="1"/>
  <c r="I169" i="15"/>
  <c r="K169" i="15"/>
  <c r="O169" i="15"/>
  <c r="Q169" i="15"/>
  <c r="V169" i="15"/>
  <c r="F173" i="15"/>
  <c r="G173" i="15" s="1"/>
  <c r="I173" i="15"/>
  <c r="I172" i="15" s="1"/>
  <c r="K173" i="15"/>
  <c r="K172" i="15" s="1"/>
  <c r="O173" i="15"/>
  <c r="O172" i="15" s="1"/>
  <c r="Q173" i="15"/>
  <c r="V173" i="15"/>
  <c r="F176" i="15"/>
  <c r="G176" i="15"/>
  <c r="M176" i="15" s="1"/>
  <c r="I176" i="15"/>
  <c r="K176" i="15"/>
  <c r="O176" i="15"/>
  <c r="Q176" i="15"/>
  <c r="V176" i="15"/>
  <c r="F178" i="15"/>
  <c r="G178" i="15" s="1"/>
  <c r="M178" i="15" s="1"/>
  <c r="I178" i="15"/>
  <c r="K178" i="15"/>
  <c r="O178" i="15"/>
  <c r="Q178" i="15"/>
  <c r="Q172" i="15" s="1"/>
  <c r="V178" i="15"/>
  <c r="V172" i="15" s="1"/>
  <c r="F180" i="15"/>
  <c r="G180" i="15" s="1"/>
  <c r="M180" i="15" s="1"/>
  <c r="I180" i="15"/>
  <c r="K180" i="15"/>
  <c r="O180" i="15"/>
  <c r="Q180" i="15"/>
  <c r="V180" i="15"/>
  <c r="F183" i="15"/>
  <c r="G183" i="15"/>
  <c r="M183" i="15" s="1"/>
  <c r="I183" i="15"/>
  <c r="I182" i="15" s="1"/>
  <c r="K183" i="15"/>
  <c r="O183" i="15"/>
  <c r="O182" i="15" s="1"/>
  <c r="Q183" i="15"/>
  <c r="Q182" i="15" s="1"/>
  <c r="V183" i="15"/>
  <c r="V182" i="15" s="1"/>
  <c r="F187" i="15"/>
  <c r="G187" i="15" s="1"/>
  <c r="M187" i="15" s="1"/>
  <c r="I187" i="15"/>
  <c r="K187" i="15"/>
  <c r="O187" i="15"/>
  <c r="Q187" i="15"/>
  <c r="V187" i="15"/>
  <c r="F190" i="15"/>
  <c r="G190" i="15"/>
  <c r="I190" i="15"/>
  <c r="K190" i="15"/>
  <c r="K182" i="15" s="1"/>
  <c r="M190" i="15"/>
  <c r="O190" i="15"/>
  <c r="Q190" i="15"/>
  <c r="V190" i="15"/>
  <c r="I193" i="15"/>
  <c r="K193" i="15"/>
  <c r="F194" i="15"/>
  <c r="G194" i="15" s="1"/>
  <c r="I194" i="15"/>
  <c r="K194" i="15"/>
  <c r="O194" i="15"/>
  <c r="O193" i="15" s="1"/>
  <c r="Q194" i="15"/>
  <c r="Q193" i="15" s="1"/>
  <c r="V194" i="15"/>
  <c r="V193" i="15" s="1"/>
  <c r="F199" i="15"/>
  <c r="G199" i="15"/>
  <c r="I199" i="15"/>
  <c r="I198" i="15" s="1"/>
  <c r="K199" i="15"/>
  <c r="K198" i="15" s="1"/>
  <c r="M199" i="15"/>
  <c r="O199" i="15"/>
  <c r="Q199" i="15"/>
  <c r="V199" i="15"/>
  <c r="V198" i="15" s="1"/>
  <c r="F201" i="15"/>
  <c r="G201" i="15"/>
  <c r="M201" i="15" s="1"/>
  <c r="I201" i="15"/>
  <c r="K201" i="15"/>
  <c r="O201" i="15"/>
  <c r="Q201" i="15"/>
  <c r="V201" i="15"/>
  <c r="F203" i="15"/>
  <c r="G203" i="15" s="1"/>
  <c r="M203" i="15" s="1"/>
  <c r="I203" i="15"/>
  <c r="K203" i="15"/>
  <c r="O203" i="15"/>
  <c r="O198" i="15" s="1"/>
  <c r="Q203" i="15"/>
  <c r="Q198" i="15" s="1"/>
  <c r="V203" i="15"/>
  <c r="F205" i="15"/>
  <c r="G205" i="15"/>
  <c r="I205" i="15"/>
  <c r="K205" i="15"/>
  <c r="M205" i="15"/>
  <c r="O205" i="15"/>
  <c r="Q205" i="15"/>
  <c r="V205" i="15"/>
  <c r="F207" i="15"/>
  <c r="G207" i="15"/>
  <c r="M207" i="15" s="1"/>
  <c r="I207" i="15"/>
  <c r="K207" i="15"/>
  <c r="O207" i="15"/>
  <c r="Q207" i="15"/>
  <c r="V207" i="15"/>
  <c r="F209" i="15"/>
  <c r="G209" i="15" s="1"/>
  <c r="M209" i="15" s="1"/>
  <c r="I209" i="15"/>
  <c r="K209" i="15"/>
  <c r="O209" i="15"/>
  <c r="Q209" i="15"/>
  <c r="V209" i="15"/>
  <c r="F211" i="15"/>
  <c r="G211" i="15"/>
  <c r="I211" i="15"/>
  <c r="K211" i="15"/>
  <c r="M211" i="15"/>
  <c r="O211" i="15"/>
  <c r="Q211" i="15"/>
  <c r="V211" i="15"/>
  <c r="I213" i="15"/>
  <c r="K213" i="15"/>
  <c r="F214" i="15"/>
  <c r="G214" i="15" s="1"/>
  <c r="I214" i="15"/>
  <c r="K214" i="15"/>
  <c r="O214" i="15"/>
  <c r="O213" i="15" s="1"/>
  <c r="Q214" i="15"/>
  <c r="Q213" i="15" s="1"/>
  <c r="V214" i="15"/>
  <c r="V213" i="15" s="1"/>
  <c r="G216" i="15"/>
  <c r="O216" i="15"/>
  <c r="Q216" i="15"/>
  <c r="V216" i="15"/>
  <c r="F217" i="15"/>
  <c r="G217" i="15"/>
  <c r="I217" i="15"/>
  <c r="I216" i="15" s="1"/>
  <c r="K217" i="15"/>
  <c r="K216" i="15" s="1"/>
  <c r="M217" i="15"/>
  <c r="M216" i="15" s="1"/>
  <c r="O217" i="15"/>
  <c r="Q217" i="15"/>
  <c r="V217" i="15"/>
  <c r="AE221" i="15"/>
  <c r="G146" i="14"/>
  <c r="F9" i="14"/>
  <c r="G9" i="14" s="1"/>
  <c r="I9" i="14"/>
  <c r="I8" i="14" s="1"/>
  <c r="K9" i="14"/>
  <c r="K8" i="14" s="1"/>
  <c r="O9" i="14"/>
  <c r="Q9" i="14"/>
  <c r="Q8" i="14" s="1"/>
  <c r="V9" i="14"/>
  <c r="F12" i="14"/>
  <c r="G12" i="14"/>
  <c r="M12" i="14" s="1"/>
  <c r="I12" i="14"/>
  <c r="K12" i="14"/>
  <c r="O12" i="14"/>
  <c r="Q12" i="14"/>
  <c r="V12" i="14"/>
  <c r="V8" i="14" s="1"/>
  <c r="F15" i="14"/>
  <c r="G15" i="14"/>
  <c r="M15" i="14" s="1"/>
  <c r="I15" i="14"/>
  <c r="K15" i="14"/>
  <c r="O15" i="14"/>
  <c r="O8" i="14" s="1"/>
  <c r="Q15" i="14"/>
  <c r="V15" i="14"/>
  <c r="F18" i="14"/>
  <c r="G18" i="14" s="1"/>
  <c r="M18" i="14" s="1"/>
  <c r="I18" i="14"/>
  <c r="K18" i="14"/>
  <c r="O18" i="14"/>
  <c r="Q18" i="14"/>
  <c r="V18" i="14"/>
  <c r="F21" i="14"/>
  <c r="G21" i="14"/>
  <c r="M21" i="14" s="1"/>
  <c r="I21" i="14"/>
  <c r="K21" i="14"/>
  <c r="O21" i="14"/>
  <c r="Q21" i="14"/>
  <c r="V21" i="14"/>
  <c r="F24" i="14"/>
  <c r="G24" i="14"/>
  <c r="M24" i="14" s="1"/>
  <c r="I24" i="14"/>
  <c r="K24" i="14"/>
  <c r="O24" i="14"/>
  <c r="Q24" i="14"/>
  <c r="V24" i="14"/>
  <c r="F27" i="14"/>
  <c r="G27" i="14" s="1"/>
  <c r="M27" i="14" s="1"/>
  <c r="I27" i="14"/>
  <c r="K27" i="14"/>
  <c r="O27" i="14"/>
  <c r="Q27" i="14"/>
  <c r="V27" i="14"/>
  <c r="F30" i="14"/>
  <c r="G30" i="14"/>
  <c r="M30" i="14" s="1"/>
  <c r="I30" i="14"/>
  <c r="K30" i="14"/>
  <c r="O30" i="14"/>
  <c r="Q30" i="14"/>
  <c r="V30" i="14"/>
  <c r="F33" i="14"/>
  <c r="G33" i="14"/>
  <c r="M33" i="14" s="1"/>
  <c r="I33" i="14"/>
  <c r="K33" i="14"/>
  <c r="O33" i="14"/>
  <c r="Q33" i="14"/>
  <c r="V33" i="14"/>
  <c r="F36" i="14"/>
  <c r="G36" i="14" s="1"/>
  <c r="M36" i="14" s="1"/>
  <c r="I36" i="14"/>
  <c r="K36" i="14"/>
  <c r="O36" i="14"/>
  <c r="Q36" i="14"/>
  <c r="V36" i="14"/>
  <c r="F39" i="14"/>
  <c r="G39" i="14"/>
  <c r="M39" i="14" s="1"/>
  <c r="I39" i="14"/>
  <c r="K39" i="14"/>
  <c r="O39" i="14"/>
  <c r="Q39" i="14"/>
  <c r="V39" i="14"/>
  <c r="F42" i="14"/>
  <c r="G42" i="14"/>
  <c r="M42" i="14" s="1"/>
  <c r="I42" i="14"/>
  <c r="K42" i="14"/>
  <c r="O42" i="14"/>
  <c r="Q42" i="14"/>
  <c r="V42" i="14"/>
  <c r="F45" i="14"/>
  <c r="G45" i="14" s="1"/>
  <c r="M45" i="14" s="1"/>
  <c r="I45" i="14"/>
  <c r="K45" i="14"/>
  <c r="O45" i="14"/>
  <c r="Q45" i="14"/>
  <c r="V45" i="14"/>
  <c r="F48" i="14"/>
  <c r="G48" i="14"/>
  <c r="M48" i="14" s="1"/>
  <c r="I48" i="14"/>
  <c r="K48" i="14"/>
  <c r="O48" i="14"/>
  <c r="Q48" i="14"/>
  <c r="V48" i="14"/>
  <c r="F51" i="14"/>
  <c r="G51" i="14"/>
  <c r="M51" i="14" s="1"/>
  <c r="I51" i="14"/>
  <c r="K51" i="14"/>
  <c r="O51" i="14"/>
  <c r="Q51" i="14"/>
  <c r="V51" i="14"/>
  <c r="F54" i="14"/>
  <c r="G54" i="14" s="1"/>
  <c r="M54" i="14" s="1"/>
  <c r="I54" i="14"/>
  <c r="K54" i="14"/>
  <c r="O54" i="14"/>
  <c r="Q54" i="14"/>
  <c r="V54" i="14"/>
  <c r="F57" i="14"/>
  <c r="G57" i="14"/>
  <c r="M57" i="14" s="1"/>
  <c r="I57" i="14"/>
  <c r="K57" i="14"/>
  <c r="O57" i="14"/>
  <c r="Q57" i="14"/>
  <c r="V57" i="14"/>
  <c r="F60" i="14"/>
  <c r="G60" i="14"/>
  <c r="M60" i="14" s="1"/>
  <c r="I60" i="14"/>
  <c r="K60" i="14"/>
  <c r="O60" i="14"/>
  <c r="Q60" i="14"/>
  <c r="V60" i="14"/>
  <c r="F64" i="14"/>
  <c r="G64" i="14" s="1"/>
  <c r="I64" i="14"/>
  <c r="I63" i="14" s="1"/>
  <c r="K64" i="14"/>
  <c r="K63" i="14" s="1"/>
  <c r="O64" i="14"/>
  <c r="O63" i="14" s="1"/>
  <c r="Q64" i="14"/>
  <c r="V64" i="14"/>
  <c r="F67" i="14"/>
  <c r="G67" i="14" s="1"/>
  <c r="M67" i="14" s="1"/>
  <c r="I67" i="14"/>
  <c r="K67" i="14"/>
  <c r="O67" i="14"/>
  <c r="Q67" i="14"/>
  <c r="Q63" i="14" s="1"/>
  <c r="V67" i="14"/>
  <c r="F70" i="14"/>
  <c r="G70" i="14"/>
  <c r="I70" i="14"/>
  <c r="K70" i="14"/>
  <c r="M70" i="14"/>
  <c r="O70" i="14"/>
  <c r="Q70" i="14"/>
  <c r="V70" i="14"/>
  <c r="V63" i="14" s="1"/>
  <c r="F73" i="14"/>
  <c r="G73" i="14" s="1"/>
  <c r="M73" i="14" s="1"/>
  <c r="I73" i="14"/>
  <c r="K73" i="14"/>
  <c r="O73" i="14"/>
  <c r="Q73" i="14"/>
  <c r="V73" i="14"/>
  <c r="F76" i="14"/>
  <c r="G76" i="14" s="1"/>
  <c r="M76" i="14" s="1"/>
  <c r="I76" i="14"/>
  <c r="K76" i="14"/>
  <c r="O76" i="14"/>
  <c r="Q76" i="14"/>
  <c r="V76" i="14"/>
  <c r="F79" i="14"/>
  <c r="G79" i="14"/>
  <c r="I79" i="14"/>
  <c r="K79" i="14"/>
  <c r="M79" i="14"/>
  <c r="O79" i="14"/>
  <c r="Q79" i="14"/>
  <c r="V79" i="14"/>
  <c r="F82" i="14"/>
  <c r="G82" i="14" s="1"/>
  <c r="M82" i="14" s="1"/>
  <c r="I82" i="14"/>
  <c r="K82" i="14"/>
  <c r="O82" i="14"/>
  <c r="Q82" i="14"/>
  <c r="V82" i="14"/>
  <c r="F85" i="14"/>
  <c r="G85" i="14" s="1"/>
  <c r="M85" i="14" s="1"/>
  <c r="I85" i="14"/>
  <c r="K85" i="14"/>
  <c r="O85" i="14"/>
  <c r="Q85" i="14"/>
  <c r="V85" i="14"/>
  <c r="F88" i="14"/>
  <c r="G88" i="14"/>
  <c r="I88" i="14"/>
  <c r="K88" i="14"/>
  <c r="M88" i="14"/>
  <c r="O88" i="14"/>
  <c r="Q88" i="14"/>
  <c r="V88" i="14"/>
  <c r="F91" i="14"/>
  <c r="G91" i="14" s="1"/>
  <c r="M91" i="14" s="1"/>
  <c r="I91" i="14"/>
  <c r="K91" i="14"/>
  <c r="O91" i="14"/>
  <c r="Q91" i="14"/>
  <c r="V91" i="14"/>
  <c r="F94" i="14"/>
  <c r="G94" i="14" s="1"/>
  <c r="M94" i="14" s="1"/>
  <c r="I94" i="14"/>
  <c r="K94" i="14"/>
  <c r="O94" i="14"/>
  <c r="Q94" i="14"/>
  <c r="V94" i="14"/>
  <c r="F97" i="14"/>
  <c r="G97" i="14"/>
  <c r="I97" i="14"/>
  <c r="K97" i="14"/>
  <c r="M97" i="14"/>
  <c r="O97" i="14"/>
  <c r="Q97" i="14"/>
  <c r="V97" i="14"/>
  <c r="F100" i="14"/>
  <c r="G100" i="14" s="1"/>
  <c r="M100" i="14" s="1"/>
  <c r="I100" i="14"/>
  <c r="K100" i="14"/>
  <c r="O100" i="14"/>
  <c r="Q100" i="14"/>
  <c r="V100" i="14"/>
  <c r="F103" i="14"/>
  <c r="G103" i="14" s="1"/>
  <c r="M103" i="14" s="1"/>
  <c r="I103" i="14"/>
  <c r="K103" i="14"/>
  <c r="O103" i="14"/>
  <c r="Q103" i="14"/>
  <c r="V103" i="14"/>
  <c r="F106" i="14"/>
  <c r="G106" i="14"/>
  <c r="I106" i="14"/>
  <c r="K106" i="14"/>
  <c r="M106" i="14"/>
  <c r="O106" i="14"/>
  <c r="Q106" i="14"/>
  <c r="V106" i="14"/>
  <c r="F109" i="14"/>
  <c r="G109" i="14" s="1"/>
  <c r="M109" i="14" s="1"/>
  <c r="I109" i="14"/>
  <c r="K109" i="14"/>
  <c r="O109" i="14"/>
  <c r="Q109" i="14"/>
  <c r="V109" i="14"/>
  <c r="F112" i="14"/>
  <c r="G112" i="14" s="1"/>
  <c r="M112" i="14" s="1"/>
  <c r="I112" i="14"/>
  <c r="K112" i="14"/>
  <c r="O112" i="14"/>
  <c r="Q112" i="14"/>
  <c r="V112" i="14"/>
  <c r="F115" i="14"/>
  <c r="G115" i="14"/>
  <c r="I115" i="14"/>
  <c r="K115" i="14"/>
  <c r="M115" i="14"/>
  <c r="O115" i="14"/>
  <c r="Q115" i="14"/>
  <c r="V115" i="14"/>
  <c r="F118" i="14"/>
  <c r="G118" i="14" s="1"/>
  <c r="M118" i="14" s="1"/>
  <c r="I118" i="14"/>
  <c r="K118" i="14"/>
  <c r="O118" i="14"/>
  <c r="Q118" i="14"/>
  <c r="V118" i="14"/>
  <c r="F121" i="14"/>
  <c r="G121" i="14" s="1"/>
  <c r="M121" i="14" s="1"/>
  <c r="I121" i="14"/>
  <c r="K121" i="14"/>
  <c r="O121" i="14"/>
  <c r="Q121" i="14"/>
  <c r="V121" i="14"/>
  <c r="I124" i="14"/>
  <c r="O124" i="14"/>
  <c r="V124" i="14"/>
  <c r="F125" i="14"/>
  <c r="G125" i="14" s="1"/>
  <c r="I125" i="14"/>
  <c r="K125" i="14"/>
  <c r="K124" i="14" s="1"/>
  <c r="O125" i="14"/>
  <c r="Q125" i="14"/>
  <c r="Q124" i="14" s="1"/>
  <c r="V125" i="14"/>
  <c r="I128" i="14"/>
  <c r="V128" i="14"/>
  <c r="F129" i="14"/>
  <c r="G129" i="14" s="1"/>
  <c r="I129" i="14"/>
  <c r="K129" i="14"/>
  <c r="K128" i="14" s="1"/>
  <c r="O129" i="14"/>
  <c r="O128" i="14" s="1"/>
  <c r="Q129" i="14"/>
  <c r="Q128" i="14" s="1"/>
  <c r="V129" i="14"/>
  <c r="F133" i="14"/>
  <c r="G133" i="14" s="1"/>
  <c r="I133" i="14"/>
  <c r="I132" i="14" s="1"/>
  <c r="K133" i="14"/>
  <c r="K132" i="14" s="1"/>
  <c r="O133" i="14"/>
  <c r="Q133" i="14"/>
  <c r="Q132" i="14" s="1"/>
  <c r="V133" i="14"/>
  <c r="F136" i="14"/>
  <c r="G136" i="14"/>
  <c r="M136" i="14" s="1"/>
  <c r="I136" i="14"/>
  <c r="K136" i="14"/>
  <c r="O136" i="14"/>
  <c r="Q136" i="14"/>
  <c r="V136" i="14"/>
  <c r="V132" i="14" s="1"/>
  <c r="F139" i="14"/>
  <c r="G139" i="14"/>
  <c r="I139" i="14"/>
  <c r="K139" i="14"/>
  <c r="M139" i="14"/>
  <c r="O139" i="14"/>
  <c r="O132" i="14" s="1"/>
  <c r="Q139" i="14"/>
  <c r="V139" i="14"/>
  <c r="K142" i="14"/>
  <c r="Q142" i="14"/>
  <c r="F143" i="14"/>
  <c r="G143" i="14"/>
  <c r="M143" i="14" s="1"/>
  <c r="M142" i="14" s="1"/>
  <c r="I143" i="14"/>
  <c r="I142" i="14" s="1"/>
  <c r="K143" i="14"/>
  <c r="O143" i="14"/>
  <c r="O142" i="14" s="1"/>
  <c r="Q143" i="14"/>
  <c r="V143" i="14"/>
  <c r="V142" i="14" s="1"/>
  <c r="AE146" i="14"/>
  <c r="G1540" i="13"/>
  <c r="BA1527" i="13"/>
  <c r="BA1432" i="13"/>
  <c r="BA1375" i="13"/>
  <c r="BA753" i="13"/>
  <c r="BA723" i="13"/>
  <c r="BA636" i="13"/>
  <c r="BA632" i="13"/>
  <c r="BA628" i="13"/>
  <c r="BA556" i="13"/>
  <c r="BA548" i="13"/>
  <c r="BA539" i="13"/>
  <c r="BA523" i="13"/>
  <c r="BA458" i="13"/>
  <c r="BA454" i="13"/>
  <c r="BA449" i="13"/>
  <c r="BA438" i="13"/>
  <c r="BA431" i="13"/>
  <c r="BA427" i="13"/>
  <c r="BA423" i="13"/>
  <c r="BA408" i="13"/>
  <c r="BA398" i="13"/>
  <c r="BA391" i="13"/>
  <c r="BA381" i="13"/>
  <c r="BA352" i="13"/>
  <c r="BA336" i="13"/>
  <c r="BA270" i="13"/>
  <c r="BA266" i="13"/>
  <c r="BA262" i="13"/>
  <c r="BA258" i="13"/>
  <c r="BA248" i="13"/>
  <c r="BA236" i="13"/>
  <c r="BA216" i="13"/>
  <c r="BA209" i="13"/>
  <c r="BA205" i="13"/>
  <c r="BA113" i="13"/>
  <c r="BA109" i="13"/>
  <c r="BA72" i="13"/>
  <c r="BA67" i="13"/>
  <c r="BA27" i="13"/>
  <c r="BA22" i="13"/>
  <c r="F9" i="13"/>
  <c r="G9" i="13" s="1"/>
  <c r="I9" i="13"/>
  <c r="I8" i="13" s="1"/>
  <c r="K9" i="13"/>
  <c r="K8" i="13" s="1"/>
  <c r="O9" i="13"/>
  <c r="O8" i="13" s="1"/>
  <c r="Q9" i="13"/>
  <c r="V9" i="13"/>
  <c r="F17" i="13"/>
  <c r="G17" i="13" s="1"/>
  <c r="M17" i="13" s="1"/>
  <c r="I17" i="13"/>
  <c r="K17" i="13"/>
  <c r="O17" i="13"/>
  <c r="Q17" i="13"/>
  <c r="V17" i="13"/>
  <c r="F21" i="13"/>
  <c r="G21" i="13"/>
  <c r="M21" i="13" s="1"/>
  <c r="I21" i="13"/>
  <c r="K21" i="13"/>
  <c r="O21" i="13"/>
  <c r="Q21" i="13"/>
  <c r="Q8" i="13" s="1"/>
  <c r="V21" i="13"/>
  <c r="V8" i="13" s="1"/>
  <c r="F26" i="13"/>
  <c r="G26" i="13"/>
  <c r="I26" i="13"/>
  <c r="K26" i="13"/>
  <c r="M26" i="13"/>
  <c r="O26" i="13"/>
  <c r="Q26" i="13"/>
  <c r="V26" i="13"/>
  <c r="F30" i="13"/>
  <c r="G30" i="13" s="1"/>
  <c r="M30" i="13" s="1"/>
  <c r="I30" i="13"/>
  <c r="K30" i="13"/>
  <c r="O30" i="13"/>
  <c r="Q30" i="13"/>
  <c r="V30" i="13"/>
  <c r="F38" i="13"/>
  <c r="G38" i="13"/>
  <c r="M38" i="13" s="1"/>
  <c r="I38" i="13"/>
  <c r="K38" i="13"/>
  <c r="O38" i="13"/>
  <c r="Q38" i="13"/>
  <c r="V38" i="13"/>
  <c r="F48" i="13"/>
  <c r="G48" i="13"/>
  <c r="I48" i="13"/>
  <c r="K48" i="13"/>
  <c r="M48" i="13"/>
  <c r="O48" i="13"/>
  <c r="Q48" i="13"/>
  <c r="V48" i="13"/>
  <c r="F52" i="13"/>
  <c r="G52" i="13" s="1"/>
  <c r="M52" i="13" s="1"/>
  <c r="I52" i="13"/>
  <c r="K52" i="13"/>
  <c r="O52" i="13"/>
  <c r="Q52" i="13"/>
  <c r="V52" i="13"/>
  <c r="F56" i="13"/>
  <c r="G56" i="13"/>
  <c r="M56" i="13" s="1"/>
  <c r="I56" i="13"/>
  <c r="K56" i="13"/>
  <c r="O56" i="13"/>
  <c r="Q56" i="13"/>
  <c r="V56" i="13"/>
  <c r="F66" i="13"/>
  <c r="G66" i="13"/>
  <c r="I66" i="13"/>
  <c r="K66" i="13"/>
  <c r="M66" i="13"/>
  <c r="O66" i="13"/>
  <c r="Q66" i="13"/>
  <c r="V66" i="13"/>
  <c r="F71" i="13"/>
  <c r="G71" i="13" s="1"/>
  <c r="M71" i="13" s="1"/>
  <c r="I71" i="13"/>
  <c r="K71" i="13"/>
  <c r="O71" i="13"/>
  <c r="Q71" i="13"/>
  <c r="V71" i="13"/>
  <c r="F76" i="13"/>
  <c r="G76" i="13"/>
  <c r="M76" i="13" s="1"/>
  <c r="I76" i="13"/>
  <c r="K76" i="13"/>
  <c r="O76" i="13"/>
  <c r="Q76" i="13"/>
  <c r="V76" i="13"/>
  <c r="F83" i="13"/>
  <c r="G83" i="13" s="1"/>
  <c r="M83" i="13" s="1"/>
  <c r="I83" i="13"/>
  <c r="K83" i="13"/>
  <c r="O83" i="13"/>
  <c r="Q83" i="13"/>
  <c r="V83" i="13"/>
  <c r="F87" i="13"/>
  <c r="G87" i="13" s="1"/>
  <c r="M87" i="13" s="1"/>
  <c r="I87" i="13"/>
  <c r="K87" i="13"/>
  <c r="O87" i="13"/>
  <c r="Q87" i="13"/>
  <c r="V87" i="13"/>
  <c r="F90" i="13"/>
  <c r="G90" i="13"/>
  <c r="M90" i="13" s="1"/>
  <c r="I90" i="13"/>
  <c r="K90" i="13"/>
  <c r="O90" i="13"/>
  <c r="Q90" i="13"/>
  <c r="V90" i="13"/>
  <c r="F97" i="13"/>
  <c r="G97" i="13"/>
  <c r="G96" i="13" s="1"/>
  <c r="I97" i="13"/>
  <c r="I96" i="13" s="1"/>
  <c r="K97" i="13"/>
  <c r="K96" i="13" s="1"/>
  <c r="M97" i="13"/>
  <c r="O97" i="13"/>
  <c r="Q97" i="13"/>
  <c r="V97" i="13"/>
  <c r="V96" i="13" s="1"/>
  <c r="F100" i="13"/>
  <c r="G100" i="13"/>
  <c r="M100" i="13" s="1"/>
  <c r="I100" i="13"/>
  <c r="K100" i="13"/>
  <c r="O100" i="13"/>
  <c r="Q100" i="13"/>
  <c r="V100" i="13"/>
  <c r="F104" i="13"/>
  <c r="G104" i="13" s="1"/>
  <c r="M104" i="13" s="1"/>
  <c r="I104" i="13"/>
  <c r="K104" i="13"/>
  <c r="O104" i="13"/>
  <c r="O96" i="13" s="1"/>
  <c r="Q104" i="13"/>
  <c r="Q96" i="13" s="1"/>
  <c r="V104" i="13"/>
  <c r="F108" i="13"/>
  <c r="G108" i="13"/>
  <c r="I108" i="13"/>
  <c r="K108" i="13"/>
  <c r="M108" i="13"/>
  <c r="O108" i="13"/>
  <c r="Q108" i="13"/>
  <c r="V108" i="13"/>
  <c r="F112" i="13"/>
  <c r="G112" i="13"/>
  <c r="M112" i="13" s="1"/>
  <c r="I112" i="13"/>
  <c r="K112" i="13"/>
  <c r="O112" i="13"/>
  <c r="Q112" i="13"/>
  <c r="V112" i="13"/>
  <c r="F116" i="13"/>
  <c r="G116" i="13" s="1"/>
  <c r="M116" i="13" s="1"/>
  <c r="I116" i="13"/>
  <c r="K116" i="13"/>
  <c r="O116" i="13"/>
  <c r="Q116" i="13"/>
  <c r="V116" i="13"/>
  <c r="F120" i="13"/>
  <c r="G120" i="13"/>
  <c r="I120" i="13"/>
  <c r="K120" i="13"/>
  <c r="M120" i="13"/>
  <c r="O120" i="13"/>
  <c r="Q120" i="13"/>
  <c r="V120" i="13"/>
  <c r="F125" i="13"/>
  <c r="G125" i="13"/>
  <c r="M125" i="13" s="1"/>
  <c r="I125" i="13"/>
  <c r="K125" i="13"/>
  <c r="O125" i="13"/>
  <c r="Q125" i="13"/>
  <c r="V125" i="13"/>
  <c r="F129" i="13"/>
  <c r="G129" i="13" s="1"/>
  <c r="I129" i="13"/>
  <c r="I128" i="13" s="1"/>
  <c r="K129" i="13"/>
  <c r="K128" i="13" s="1"/>
  <c r="O129" i="13"/>
  <c r="O128" i="13" s="1"/>
  <c r="Q129" i="13"/>
  <c r="V129" i="13"/>
  <c r="F134" i="13"/>
  <c r="G134" i="13" s="1"/>
  <c r="M134" i="13" s="1"/>
  <c r="I134" i="13"/>
  <c r="K134" i="13"/>
  <c r="O134" i="13"/>
  <c r="Q134" i="13"/>
  <c r="V134" i="13"/>
  <c r="F137" i="13"/>
  <c r="G137" i="13"/>
  <c r="M137" i="13" s="1"/>
  <c r="I137" i="13"/>
  <c r="K137" i="13"/>
  <c r="O137" i="13"/>
  <c r="Q137" i="13"/>
  <c r="Q128" i="13" s="1"/>
  <c r="V137" i="13"/>
  <c r="V128" i="13" s="1"/>
  <c r="F141" i="13"/>
  <c r="G141" i="13" s="1"/>
  <c r="M141" i="13" s="1"/>
  <c r="I141" i="13"/>
  <c r="K141" i="13"/>
  <c r="O141" i="13"/>
  <c r="Q141" i="13"/>
  <c r="V141" i="13"/>
  <c r="F144" i="13"/>
  <c r="G144" i="13" s="1"/>
  <c r="M144" i="13" s="1"/>
  <c r="I144" i="13"/>
  <c r="K144" i="13"/>
  <c r="O144" i="13"/>
  <c r="Q144" i="13"/>
  <c r="V144" i="13"/>
  <c r="F147" i="13"/>
  <c r="G147" i="13"/>
  <c r="M147" i="13" s="1"/>
  <c r="I147" i="13"/>
  <c r="K147" i="13"/>
  <c r="O147" i="13"/>
  <c r="Q147" i="13"/>
  <c r="V147" i="13"/>
  <c r="F150" i="13"/>
  <c r="G150" i="13" s="1"/>
  <c r="M150" i="13" s="1"/>
  <c r="I150" i="13"/>
  <c r="K150" i="13"/>
  <c r="O150" i="13"/>
  <c r="Q150" i="13"/>
  <c r="V150" i="13"/>
  <c r="F153" i="13"/>
  <c r="G153" i="13" s="1"/>
  <c r="M153" i="13" s="1"/>
  <c r="I153" i="13"/>
  <c r="K153" i="13"/>
  <c r="O153" i="13"/>
  <c r="Q153" i="13"/>
  <c r="V153" i="13"/>
  <c r="F156" i="13"/>
  <c r="G156" i="13"/>
  <c r="M156" i="13" s="1"/>
  <c r="I156" i="13"/>
  <c r="K156" i="13"/>
  <c r="O156" i="13"/>
  <c r="Q156" i="13"/>
  <c r="V156" i="13"/>
  <c r="F164" i="13"/>
  <c r="G164" i="13" s="1"/>
  <c r="M164" i="13" s="1"/>
  <c r="I164" i="13"/>
  <c r="K164" i="13"/>
  <c r="O164" i="13"/>
  <c r="Q164" i="13"/>
  <c r="V164" i="13"/>
  <c r="F168" i="13"/>
  <c r="G168" i="13" s="1"/>
  <c r="M168" i="13" s="1"/>
  <c r="I168" i="13"/>
  <c r="K168" i="13"/>
  <c r="O168" i="13"/>
  <c r="Q168" i="13"/>
  <c r="V168" i="13"/>
  <c r="F172" i="13"/>
  <c r="G172" i="13"/>
  <c r="M172" i="13" s="1"/>
  <c r="I172" i="13"/>
  <c r="K172" i="13"/>
  <c r="O172" i="13"/>
  <c r="Q172" i="13"/>
  <c r="V172" i="13"/>
  <c r="F176" i="13"/>
  <c r="G176" i="13" s="1"/>
  <c r="M176" i="13" s="1"/>
  <c r="I176" i="13"/>
  <c r="K176" i="13"/>
  <c r="O176" i="13"/>
  <c r="Q176" i="13"/>
  <c r="V176" i="13"/>
  <c r="F180" i="13"/>
  <c r="G180" i="13" s="1"/>
  <c r="M180" i="13" s="1"/>
  <c r="I180" i="13"/>
  <c r="K180" i="13"/>
  <c r="O180" i="13"/>
  <c r="Q180" i="13"/>
  <c r="V180" i="13"/>
  <c r="F184" i="13"/>
  <c r="G184" i="13"/>
  <c r="M184" i="13" s="1"/>
  <c r="I184" i="13"/>
  <c r="K184" i="13"/>
  <c r="O184" i="13"/>
  <c r="Q184" i="13"/>
  <c r="V184" i="13"/>
  <c r="F189" i="13"/>
  <c r="G189" i="13" s="1"/>
  <c r="M189" i="13" s="1"/>
  <c r="I189" i="13"/>
  <c r="K189" i="13"/>
  <c r="O189" i="13"/>
  <c r="Q189" i="13"/>
  <c r="V189" i="13"/>
  <c r="F193" i="13"/>
  <c r="G193" i="13" s="1"/>
  <c r="M193" i="13" s="1"/>
  <c r="I193" i="13"/>
  <c r="K193" i="13"/>
  <c r="O193" i="13"/>
  <c r="Q193" i="13"/>
  <c r="V193" i="13"/>
  <c r="F197" i="13"/>
  <c r="G197" i="13"/>
  <c r="M197" i="13" s="1"/>
  <c r="I197" i="13"/>
  <c r="K197" i="13"/>
  <c r="O197" i="13"/>
  <c r="Q197" i="13"/>
  <c r="V197" i="13"/>
  <c r="F200" i="13"/>
  <c r="G200" i="13" s="1"/>
  <c r="M200" i="13" s="1"/>
  <c r="I200" i="13"/>
  <c r="K200" i="13"/>
  <c r="O200" i="13"/>
  <c r="Q200" i="13"/>
  <c r="V200" i="13"/>
  <c r="F204" i="13"/>
  <c r="G204" i="13" s="1"/>
  <c r="M204" i="13" s="1"/>
  <c r="I204" i="13"/>
  <c r="K204" i="13"/>
  <c r="O204" i="13"/>
  <c r="Q204" i="13"/>
  <c r="V204" i="13"/>
  <c r="F208" i="13"/>
  <c r="G208" i="13"/>
  <c r="M208" i="13" s="1"/>
  <c r="I208" i="13"/>
  <c r="K208" i="13"/>
  <c r="O208" i="13"/>
  <c r="Q208" i="13"/>
  <c r="V208" i="13"/>
  <c r="F215" i="13"/>
  <c r="G215" i="13" s="1"/>
  <c r="M215" i="13" s="1"/>
  <c r="I215" i="13"/>
  <c r="K215" i="13"/>
  <c r="O215" i="13"/>
  <c r="Q215" i="13"/>
  <c r="V215" i="13"/>
  <c r="F219" i="13"/>
  <c r="G219" i="13" s="1"/>
  <c r="M219" i="13" s="1"/>
  <c r="I219" i="13"/>
  <c r="K219" i="13"/>
  <c r="O219" i="13"/>
  <c r="Q219" i="13"/>
  <c r="V219" i="13"/>
  <c r="F223" i="13"/>
  <c r="G223" i="13"/>
  <c r="M223" i="13" s="1"/>
  <c r="I223" i="13"/>
  <c r="K223" i="13"/>
  <c r="O223" i="13"/>
  <c r="Q223" i="13"/>
  <c r="V223" i="13"/>
  <c r="F231" i="13"/>
  <c r="G231" i="13" s="1"/>
  <c r="M231" i="13" s="1"/>
  <c r="I231" i="13"/>
  <c r="K231" i="13"/>
  <c r="O231" i="13"/>
  <c r="Q231" i="13"/>
  <c r="V231" i="13"/>
  <c r="F235" i="13"/>
  <c r="G235" i="13" s="1"/>
  <c r="M235" i="13" s="1"/>
  <c r="I235" i="13"/>
  <c r="K235" i="13"/>
  <c r="O235" i="13"/>
  <c r="Q235" i="13"/>
  <c r="V235" i="13"/>
  <c r="F240" i="13"/>
  <c r="G240" i="13"/>
  <c r="M240" i="13" s="1"/>
  <c r="I240" i="13"/>
  <c r="K240" i="13"/>
  <c r="O240" i="13"/>
  <c r="Q240" i="13"/>
  <c r="V240" i="13"/>
  <c r="F244" i="13"/>
  <c r="G244" i="13" s="1"/>
  <c r="M244" i="13" s="1"/>
  <c r="I244" i="13"/>
  <c r="K244" i="13"/>
  <c r="O244" i="13"/>
  <c r="Q244" i="13"/>
  <c r="V244" i="13"/>
  <c r="F247" i="13"/>
  <c r="G247" i="13" s="1"/>
  <c r="M247" i="13" s="1"/>
  <c r="I247" i="13"/>
  <c r="K247" i="13"/>
  <c r="O247" i="13"/>
  <c r="Q247" i="13"/>
  <c r="V247" i="13"/>
  <c r="F253" i="13"/>
  <c r="G253" i="13" s="1"/>
  <c r="I253" i="13"/>
  <c r="K253" i="13"/>
  <c r="K252" i="13" s="1"/>
  <c r="O253" i="13"/>
  <c r="O252" i="13" s="1"/>
  <c r="Q253" i="13"/>
  <c r="Q252" i="13" s="1"/>
  <c r="V253" i="13"/>
  <c r="F257" i="13"/>
  <c r="G257" i="13"/>
  <c r="I257" i="13"/>
  <c r="K257" i="13"/>
  <c r="M257" i="13"/>
  <c r="O257" i="13"/>
  <c r="Q257" i="13"/>
  <c r="V257" i="13"/>
  <c r="F261" i="13"/>
  <c r="G261" i="13"/>
  <c r="M261" i="13" s="1"/>
  <c r="I261" i="13"/>
  <c r="I252" i="13" s="1"/>
  <c r="K261" i="13"/>
  <c r="O261" i="13"/>
  <c r="Q261" i="13"/>
  <c r="V261" i="13"/>
  <c r="V252" i="13" s="1"/>
  <c r="F265" i="13"/>
  <c r="G265" i="13" s="1"/>
  <c r="M265" i="13" s="1"/>
  <c r="I265" i="13"/>
  <c r="K265" i="13"/>
  <c r="O265" i="13"/>
  <c r="Q265" i="13"/>
  <c r="V265" i="13"/>
  <c r="F269" i="13"/>
  <c r="G269" i="13"/>
  <c r="I269" i="13"/>
  <c r="K269" i="13"/>
  <c r="M269" i="13"/>
  <c r="O269" i="13"/>
  <c r="Q269" i="13"/>
  <c r="V269" i="13"/>
  <c r="F273" i="13"/>
  <c r="G273" i="13"/>
  <c r="M273" i="13" s="1"/>
  <c r="I273" i="13"/>
  <c r="K273" i="13"/>
  <c r="O273" i="13"/>
  <c r="Q273" i="13"/>
  <c r="V273" i="13"/>
  <c r="F277" i="13"/>
  <c r="G277" i="13" s="1"/>
  <c r="M277" i="13" s="1"/>
  <c r="I277" i="13"/>
  <c r="K277" i="13"/>
  <c r="O277" i="13"/>
  <c r="Q277" i="13"/>
  <c r="V277" i="13"/>
  <c r="F282" i="13"/>
  <c r="G282" i="13"/>
  <c r="I282" i="13"/>
  <c r="K282" i="13"/>
  <c r="M282" i="13"/>
  <c r="O282" i="13"/>
  <c r="Q282" i="13"/>
  <c r="V282" i="13"/>
  <c r="F290" i="13"/>
  <c r="G290" i="13"/>
  <c r="M290" i="13" s="1"/>
  <c r="I290" i="13"/>
  <c r="K290" i="13"/>
  <c r="O290" i="13"/>
  <c r="Q290" i="13"/>
  <c r="V290" i="13"/>
  <c r="F297" i="13"/>
  <c r="G297" i="13" s="1"/>
  <c r="M297" i="13" s="1"/>
  <c r="I297" i="13"/>
  <c r="K297" i="13"/>
  <c r="O297" i="13"/>
  <c r="Q297" i="13"/>
  <c r="V297" i="13"/>
  <c r="F300" i="13"/>
  <c r="G300" i="13"/>
  <c r="I300" i="13"/>
  <c r="K300" i="13"/>
  <c r="M300" i="13"/>
  <c r="O300" i="13"/>
  <c r="Q300" i="13"/>
  <c r="V300" i="13"/>
  <c r="F309" i="13"/>
  <c r="G309" i="13"/>
  <c r="M309" i="13" s="1"/>
  <c r="I309" i="13"/>
  <c r="K309" i="13"/>
  <c r="O309" i="13"/>
  <c r="Q309" i="13"/>
  <c r="V309" i="13"/>
  <c r="F314" i="13"/>
  <c r="G314" i="13" s="1"/>
  <c r="M314" i="13" s="1"/>
  <c r="I314" i="13"/>
  <c r="K314" i="13"/>
  <c r="O314" i="13"/>
  <c r="Q314" i="13"/>
  <c r="V314" i="13"/>
  <c r="F318" i="13"/>
  <c r="G318" i="13"/>
  <c r="I318" i="13"/>
  <c r="K318" i="13"/>
  <c r="M318" i="13"/>
  <c r="O318" i="13"/>
  <c r="Q318" i="13"/>
  <c r="V318" i="13"/>
  <c r="F321" i="13"/>
  <c r="G321" i="13"/>
  <c r="M321" i="13" s="1"/>
  <c r="I321" i="13"/>
  <c r="K321" i="13"/>
  <c r="O321" i="13"/>
  <c r="Q321" i="13"/>
  <c r="V321" i="13"/>
  <c r="F325" i="13"/>
  <c r="G325" i="13" s="1"/>
  <c r="I325" i="13"/>
  <c r="I324" i="13" s="1"/>
  <c r="K325" i="13"/>
  <c r="K324" i="13" s="1"/>
  <c r="O325" i="13"/>
  <c r="O324" i="13" s="1"/>
  <c r="Q325" i="13"/>
  <c r="V325" i="13"/>
  <c r="F329" i="13"/>
  <c r="G329" i="13" s="1"/>
  <c r="M329" i="13" s="1"/>
  <c r="I329" i="13"/>
  <c r="K329" i="13"/>
  <c r="O329" i="13"/>
  <c r="Q329" i="13"/>
  <c r="V329" i="13"/>
  <c r="F332" i="13"/>
  <c r="G332" i="13"/>
  <c r="M332" i="13" s="1"/>
  <c r="I332" i="13"/>
  <c r="K332" i="13"/>
  <c r="O332" i="13"/>
  <c r="Q332" i="13"/>
  <c r="Q324" i="13" s="1"/>
  <c r="V332" i="13"/>
  <c r="V324" i="13" s="1"/>
  <c r="F335" i="13"/>
  <c r="G335" i="13" s="1"/>
  <c r="M335" i="13" s="1"/>
  <c r="I335" i="13"/>
  <c r="K335" i="13"/>
  <c r="O335" i="13"/>
  <c r="Q335" i="13"/>
  <c r="V335" i="13"/>
  <c r="F339" i="13"/>
  <c r="G339" i="13" s="1"/>
  <c r="M339" i="13" s="1"/>
  <c r="I339" i="13"/>
  <c r="K339" i="13"/>
  <c r="O339" i="13"/>
  <c r="Q339" i="13"/>
  <c r="V339" i="13"/>
  <c r="F342" i="13"/>
  <c r="G342" i="13"/>
  <c r="M342" i="13" s="1"/>
  <c r="I342" i="13"/>
  <c r="K342" i="13"/>
  <c r="O342" i="13"/>
  <c r="Q342" i="13"/>
  <c r="V342" i="13"/>
  <c r="O345" i="13"/>
  <c r="Q345" i="13"/>
  <c r="F346" i="13"/>
  <c r="G346" i="13"/>
  <c r="G345" i="13" s="1"/>
  <c r="I346" i="13"/>
  <c r="I345" i="13" s="1"/>
  <c r="K346" i="13"/>
  <c r="K345" i="13" s="1"/>
  <c r="M346" i="13"/>
  <c r="M345" i="13" s="1"/>
  <c r="O346" i="13"/>
  <c r="Q346" i="13"/>
  <c r="V346" i="13"/>
  <c r="V345" i="13" s="1"/>
  <c r="F351" i="13"/>
  <c r="G351" i="13"/>
  <c r="M351" i="13" s="1"/>
  <c r="I351" i="13"/>
  <c r="K351" i="13"/>
  <c r="O351" i="13"/>
  <c r="O350" i="13" s="1"/>
  <c r="Q351" i="13"/>
  <c r="Q350" i="13" s="1"/>
  <c r="V351" i="13"/>
  <c r="V350" i="13" s="1"/>
  <c r="F356" i="13"/>
  <c r="G356" i="13" s="1"/>
  <c r="M356" i="13" s="1"/>
  <c r="I356" i="13"/>
  <c r="K356" i="13"/>
  <c r="O356" i="13"/>
  <c r="Q356" i="13"/>
  <c r="V356" i="13"/>
  <c r="F360" i="13"/>
  <c r="G360" i="13" s="1"/>
  <c r="M360" i="13" s="1"/>
  <c r="I360" i="13"/>
  <c r="I350" i="13" s="1"/>
  <c r="K360" i="13"/>
  <c r="K350" i="13" s="1"/>
  <c r="O360" i="13"/>
  <c r="Q360" i="13"/>
  <c r="V360" i="13"/>
  <c r="F364" i="13"/>
  <c r="G364" i="13"/>
  <c r="M364" i="13" s="1"/>
  <c r="I364" i="13"/>
  <c r="K364" i="13"/>
  <c r="O364" i="13"/>
  <c r="Q364" i="13"/>
  <c r="V364" i="13"/>
  <c r="F368" i="13"/>
  <c r="G368" i="13" s="1"/>
  <c r="M368" i="13" s="1"/>
  <c r="I368" i="13"/>
  <c r="K368" i="13"/>
  <c r="O368" i="13"/>
  <c r="Q368" i="13"/>
  <c r="V368" i="13"/>
  <c r="F372" i="13"/>
  <c r="G372" i="13" s="1"/>
  <c r="M372" i="13" s="1"/>
  <c r="I372" i="13"/>
  <c r="K372" i="13"/>
  <c r="O372" i="13"/>
  <c r="Q372" i="13"/>
  <c r="V372" i="13"/>
  <c r="F375" i="13"/>
  <c r="G375" i="13"/>
  <c r="M375" i="13" s="1"/>
  <c r="I375" i="13"/>
  <c r="K375" i="13"/>
  <c r="O375" i="13"/>
  <c r="Q375" i="13"/>
  <c r="V375" i="13"/>
  <c r="F380" i="13"/>
  <c r="G380" i="13" s="1"/>
  <c r="M380" i="13" s="1"/>
  <c r="I380" i="13"/>
  <c r="K380" i="13"/>
  <c r="O380" i="13"/>
  <c r="Q380" i="13"/>
  <c r="V380" i="13"/>
  <c r="F386" i="13"/>
  <c r="G386" i="13" s="1"/>
  <c r="M386" i="13" s="1"/>
  <c r="I386" i="13"/>
  <c r="K386" i="13"/>
  <c r="O386" i="13"/>
  <c r="Q386" i="13"/>
  <c r="V386" i="13"/>
  <c r="F390" i="13"/>
  <c r="G390" i="13"/>
  <c r="M390" i="13" s="1"/>
  <c r="I390" i="13"/>
  <c r="K390" i="13"/>
  <c r="O390" i="13"/>
  <c r="Q390" i="13"/>
  <c r="V390" i="13"/>
  <c r="F397" i="13"/>
  <c r="G397" i="13" s="1"/>
  <c r="M397" i="13" s="1"/>
  <c r="I397" i="13"/>
  <c r="K397" i="13"/>
  <c r="O397" i="13"/>
  <c r="Q397" i="13"/>
  <c r="V397" i="13"/>
  <c r="F407" i="13"/>
  <c r="G407" i="13" s="1"/>
  <c r="M407" i="13" s="1"/>
  <c r="I407" i="13"/>
  <c r="K407" i="13"/>
  <c r="O407" i="13"/>
  <c r="Q407" i="13"/>
  <c r="V407" i="13"/>
  <c r="F413" i="13"/>
  <c r="G413" i="13"/>
  <c r="M413" i="13" s="1"/>
  <c r="I413" i="13"/>
  <c r="K413" i="13"/>
  <c r="O413" i="13"/>
  <c r="Q413" i="13"/>
  <c r="V413" i="13"/>
  <c r="F422" i="13"/>
  <c r="G422" i="13"/>
  <c r="G421" i="13" s="1"/>
  <c r="I422" i="13"/>
  <c r="K422" i="13"/>
  <c r="K421" i="13" s="1"/>
  <c r="M422" i="13"/>
  <c r="O422" i="13"/>
  <c r="Q422" i="13"/>
  <c r="V422" i="13"/>
  <c r="V421" i="13" s="1"/>
  <c r="F426" i="13"/>
  <c r="G426" i="13"/>
  <c r="M426" i="13" s="1"/>
  <c r="I426" i="13"/>
  <c r="K426" i="13"/>
  <c r="O426" i="13"/>
  <c r="Q426" i="13"/>
  <c r="V426" i="13"/>
  <c r="F430" i="13"/>
  <c r="G430" i="13" s="1"/>
  <c r="M430" i="13" s="1"/>
  <c r="I430" i="13"/>
  <c r="K430" i="13"/>
  <c r="O430" i="13"/>
  <c r="O421" i="13" s="1"/>
  <c r="Q430" i="13"/>
  <c r="V430" i="13"/>
  <c r="F437" i="13"/>
  <c r="G437" i="13"/>
  <c r="I437" i="13"/>
  <c r="K437" i="13"/>
  <c r="M437" i="13"/>
  <c r="O437" i="13"/>
  <c r="Q437" i="13"/>
  <c r="V437" i="13"/>
  <c r="F448" i="13"/>
  <c r="G448" i="13"/>
  <c r="M448" i="13" s="1"/>
  <c r="I448" i="13"/>
  <c r="K448" i="13"/>
  <c r="O448" i="13"/>
  <c r="Q448" i="13"/>
  <c r="V448" i="13"/>
  <c r="F453" i="13"/>
  <c r="G453" i="13" s="1"/>
  <c r="M453" i="13" s="1"/>
  <c r="I453" i="13"/>
  <c r="K453" i="13"/>
  <c r="O453" i="13"/>
  <c r="Q453" i="13"/>
  <c r="V453" i="13"/>
  <c r="F457" i="13"/>
  <c r="G457" i="13"/>
  <c r="I457" i="13"/>
  <c r="K457" i="13"/>
  <c r="M457" i="13"/>
  <c r="O457" i="13"/>
  <c r="Q457" i="13"/>
  <c r="V457" i="13"/>
  <c r="F461" i="13"/>
  <c r="G461" i="13"/>
  <c r="M461" i="13" s="1"/>
  <c r="I461" i="13"/>
  <c r="K461" i="13"/>
  <c r="O461" i="13"/>
  <c r="Q461" i="13"/>
  <c r="V461" i="13"/>
  <c r="F465" i="13"/>
  <c r="G465" i="13" s="1"/>
  <c r="M465" i="13" s="1"/>
  <c r="I465" i="13"/>
  <c r="K465" i="13"/>
  <c r="O465" i="13"/>
  <c r="Q465" i="13"/>
  <c r="V465" i="13"/>
  <c r="F481" i="13"/>
  <c r="G481" i="13"/>
  <c r="I481" i="13"/>
  <c r="K481" i="13"/>
  <c r="M481" i="13"/>
  <c r="O481" i="13"/>
  <c r="Q481" i="13"/>
  <c r="V481" i="13"/>
  <c r="F485" i="13"/>
  <c r="G485" i="13"/>
  <c r="M485" i="13" s="1"/>
  <c r="I485" i="13"/>
  <c r="K485" i="13"/>
  <c r="O485" i="13"/>
  <c r="Q485" i="13"/>
  <c r="V485" i="13"/>
  <c r="F489" i="13"/>
  <c r="G489" i="13" s="1"/>
  <c r="M489" i="13" s="1"/>
  <c r="I489" i="13"/>
  <c r="I488" i="13" s="1"/>
  <c r="K489" i="13"/>
  <c r="O489" i="13"/>
  <c r="O488" i="13" s="1"/>
  <c r="Q489" i="13"/>
  <c r="V489" i="13"/>
  <c r="F493" i="13"/>
  <c r="G493" i="13" s="1"/>
  <c r="M493" i="13" s="1"/>
  <c r="I493" i="13"/>
  <c r="K493" i="13"/>
  <c r="O493" i="13"/>
  <c r="Q493" i="13"/>
  <c r="V493" i="13"/>
  <c r="F497" i="13"/>
  <c r="G497" i="13"/>
  <c r="M497" i="13" s="1"/>
  <c r="I497" i="13"/>
  <c r="K497" i="13"/>
  <c r="O497" i="13"/>
  <c r="Q497" i="13"/>
  <c r="Q488" i="13" s="1"/>
  <c r="V497" i="13"/>
  <c r="V488" i="13" s="1"/>
  <c r="F503" i="13"/>
  <c r="G503" i="13" s="1"/>
  <c r="M503" i="13" s="1"/>
  <c r="I503" i="13"/>
  <c r="K503" i="13"/>
  <c r="O503" i="13"/>
  <c r="Q503" i="13"/>
  <c r="V503" i="13"/>
  <c r="F507" i="13"/>
  <c r="G507" i="13" s="1"/>
  <c r="M507" i="13" s="1"/>
  <c r="I507" i="13"/>
  <c r="K507" i="13"/>
  <c r="O507" i="13"/>
  <c r="Q507" i="13"/>
  <c r="V507" i="13"/>
  <c r="F510" i="13"/>
  <c r="G510" i="13"/>
  <c r="M510" i="13" s="1"/>
  <c r="I510" i="13"/>
  <c r="K510" i="13"/>
  <c r="O510" i="13"/>
  <c r="Q510" i="13"/>
  <c r="V510" i="13"/>
  <c r="F513" i="13"/>
  <c r="G513" i="13" s="1"/>
  <c r="M513" i="13" s="1"/>
  <c r="I513" i="13"/>
  <c r="K513" i="13"/>
  <c r="O513" i="13"/>
  <c r="Q513" i="13"/>
  <c r="V513" i="13"/>
  <c r="F522" i="13"/>
  <c r="G522" i="13" s="1"/>
  <c r="M522" i="13" s="1"/>
  <c r="I522" i="13"/>
  <c r="K522" i="13"/>
  <c r="O522" i="13"/>
  <c r="Q522" i="13"/>
  <c r="V522" i="13"/>
  <c r="F528" i="13"/>
  <c r="G528" i="13"/>
  <c r="M528" i="13" s="1"/>
  <c r="I528" i="13"/>
  <c r="K528" i="13"/>
  <c r="O528" i="13"/>
  <c r="Q528" i="13"/>
  <c r="V528" i="13"/>
  <c r="F534" i="13"/>
  <c r="G534" i="13"/>
  <c r="I534" i="13"/>
  <c r="K534" i="13"/>
  <c r="M534" i="13"/>
  <c r="O534" i="13"/>
  <c r="Q534" i="13"/>
  <c r="V534" i="13"/>
  <c r="F538" i="13"/>
  <c r="G538" i="13" s="1"/>
  <c r="M538" i="13" s="1"/>
  <c r="I538" i="13"/>
  <c r="K538" i="13"/>
  <c r="O538" i="13"/>
  <c r="Q538" i="13"/>
  <c r="V538" i="13"/>
  <c r="I546" i="13"/>
  <c r="V546" i="13"/>
  <c r="F547" i="13"/>
  <c r="G547" i="13" s="1"/>
  <c r="I547" i="13"/>
  <c r="K547" i="13"/>
  <c r="K546" i="13" s="1"/>
  <c r="O547" i="13"/>
  <c r="O546" i="13" s="1"/>
  <c r="Q547" i="13"/>
  <c r="Q546" i="13" s="1"/>
  <c r="V547" i="13"/>
  <c r="F552" i="13"/>
  <c r="G552" i="13" s="1"/>
  <c r="I552" i="13"/>
  <c r="I551" i="13" s="1"/>
  <c r="K552" i="13"/>
  <c r="K551" i="13" s="1"/>
  <c r="O552" i="13"/>
  <c r="Q552" i="13"/>
  <c r="Q551" i="13" s="1"/>
  <c r="V552" i="13"/>
  <c r="F555" i="13"/>
  <c r="G555" i="13"/>
  <c r="M555" i="13" s="1"/>
  <c r="I555" i="13"/>
  <c r="K555" i="13"/>
  <c r="O555" i="13"/>
  <c r="Q555" i="13"/>
  <c r="V555" i="13"/>
  <c r="V551" i="13" s="1"/>
  <c r="F561" i="13"/>
  <c r="G561" i="13"/>
  <c r="I561" i="13"/>
  <c r="K561" i="13"/>
  <c r="M561" i="13"/>
  <c r="O561" i="13"/>
  <c r="O551" i="13" s="1"/>
  <c r="Q561" i="13"/>
  <c r="V561" i="13"/>
  <c r="K564" i="13"/>
  <c r="Q564" i="13"/>
  <c r="F565" i="13"/>
  <c r="G565" i="13"/>
  <c r="M565" i="13" s="1"/>
  <c r="M564" i="13" s="1"/>
  <c r="I565" i="13"/>
  <c r="I564" i="13" s="1"/>
  <c r="K565" i="13"/>
  <c r="O565" i="13"/>
  <c r="O564" i="13" s="1"/>
  <c r="Q565" i="13"/>
  <c r="V565" i="13"/>
  <c r="V564" i="13" s="1"/>
  <c r="G569" i="13"/>
  <c r="V569" i="13"/>
  <c r="F570" i="13"/>
  <c r="G570" i="13"/>
  <c r="I570" i="13"/>
  <c r="I569" i="13" s="1"/>
  <c r="K570" i="13"/>
  <c r="M570" i="13"/>
  <c r="M569" i="13" s="1"/>
  <c r="O570" i="13"/>
  <c r="O569" i="13" s="1"/>
  <c r="Q570" i="13"/>
  <c r="V570" i="13"/>
  <c r="F574" i="13"/>
  <c r="G574" i="13" s="1"/>
  <c r="M574" i="13" s="1"/>
  <c r="I574" i="13"/>
  <c r="K574" i="13"/>
  <c r="K569" i="13" s="1"/>
  <c r="O574" i="13"/>
  <c r="Q574" i="13"/>
  <c r="V574" i="13"/>
  <c r="F578" i="13"/>
  <c r="G578" i="13"/>
  <c r="M578" i="13" s="1"/>
  <c r="I578" i="13"/>
  <c r="K578" i="13"/>
  <c r="O578" i="13"/>
  <c r="Q578" i="13"/>
  <c r="Q569" i="13" s="1"/>
  <c r="V578" i="13"/>
  <c r="F581" i="13"/>
  <c r="G581" i="13"/>
  <c r="I581" i="13"/>
  <c r="K581" i="13"/>
  <c r="M581" i="13"/>
  <c r="O581" i="13"/>
  <c r="Q581" i="13"/>
  <c r="V581" i="13"/>
  <c r="F586" i="13"/>
  <c r="G586" i="13" s="1"/>
  <c r="M586" i="13" s="1"/>
  <c r="I586" i="13"/>
  <c r="K586" i="13"/>
  <c r="O586" i="13"/>
  <c r="Q586" i="13"/>
  <c r="V586" i="13"/>
  <c r="F590" i="13"/>
  <c r="G590" i="13" s="1"/>
  <c r="I590" i="13"/>
  <c r="K590" i="13"/>
  <c r="K589" i="13" s="1"/>
  <c r="O590" i="13"/>
  <c r="O589" i="13" s="1"/>
  <c r="Q590" i="13"/>
  <c r="V590" i="13"/>
  <c r="F594" i="13"/>
  <c r="G594" i="13"/>
  <c r="I594" i="13"/>
  <c r="K594" i="13"/>
  <c r="M594" i="13"/>
  <c r="O594" i="13"/>
  <c r="Q594" i="13"/>
  <c r="V594" i="13"/>
  <c r="F596" i="13"/>
  <c r="G596" i="13"/>
  <c r="M596" i="13" s="1"/>
  <c r="I596" i="13"/>
  <c r="I589" i="13" s="1"/>
  <c r="K596" i="13"/>
  <c r="O596" i="13"/>
  <c r="Q596" i="13"/>
  <c r="V596" i="13"/>
  <c r="V589" i="13" s="1"/>
  <c r="F600" i="13"/>
  <c r="G600" i="13" s="1"/>
  <c r="M600" i="13" s="1"/>
  <c r="I600" i="13"/>
  <c r="K600" i="13"/>
  <c r="O600" i="13"/>
  <c r="Q600" i="13"/>
  <c r="V600" i="13"/>
  <c r="F603" i="13"/>
  <c r="G603" i="13"/>
  <c r="I603" i="13"/>
  <c r="K603" i="13"/>
  <c r="M603" i="13"/>
  <c r="O603" i="13"/>
  <c r="Q603" i="13"/>
  <c r="V603" i="13"/>
  <c r="F605" i="13"/>
  <c r="G605" i="13"/>
  <c r="M605" i="13" s="1"/>
  <c r="I605" i="13"/>
  <c r="K605" i="13"/>
  <c r="O605" i="13"/>
  <c r="Q605" i="13"/>
  <c r="V605" i="13"/>
  <c r="F610" i="13"/>
  <c r="G610" i="13" s="1"/>
  <c r="M610" i="13" s="1"/>
  <c r="I610" i="13"/>
  <c r="K610" i="13"/>
  <c r="O610" i="13"/>
  <c r="Q610" i="13"/>
  <c r="V610" i="13"/>
  <c r="F612" i="13"/>
  <c r="G612" i="13"/>
  <c r="I612" i="13"/>
  <c r="K612" i="13"/>
  <c r="M612" i="13"/>
  <c r="O612" i="13"/>
  <c r="Q612" i="13"/>
  <c r="V612" i="13"/>
  <c r="I615" i="13"/>
  <c r="K615" i="13"/>
  <c r="O615" i="13"/>
  <c r="F616" i="13"/>
  <c r="G616" i="13"/>
  <c r="I616" i="13"/>
  <c r="K616" i="13"/>
  <c r="O616" i="13"/>
  <c r="Q616" i="13"/>
  <c r="Q615" i="13" s="1"/>
  <c r="V616" i="13"/>
  <c r="V615" i="13" s="1"/>
  <c r="Q622" i="13"/>
  <c r="F623" i="13"/>
  <c r="G623" i="13"/>
  <c r="I623" i="13"/>
  <c r="K623" i="13"/>
  <c r="M623" i="13"/>
  <c r="O623" i="13"/>
  <c r="Q623" i="13"/>
  <c r="V623" i="13"/>
  <c r="F627" i="13"/>
  <c r="G627" i="13"/>
  <c r="M627" i="13" s="1"/>
  <c r="I627" i="13"/>
  <c r="K627" i="13"/>
  <c r="O627" i="13"/>
  <c r="Q627" i="13"/>
  <c r="V627" i="13"/>
  <c r="F631" i="13"/>
  <c r="G631" i="13" s="1"/>
  <c r="M631" i="13" s="1"/>
  <c r="I631" i="13"/>
  <c r="K631" i="13"/>
  <c r="O631" i="13"/>
  <c r="Q631" i="13"/>
  <c r="V631" i="13"/>
  <c r="F635" i="13"/>
  <c r="G635" i="13"/>
  <c r="I635" i="13"/>
  <c r="K635" i="13"/>
  <c r="M635" i="13"/>
  <c r="O635" i="13"/>
  <c r="Q635" i="13"/>
  <c r="V635" i="13"/>
  <c r="F639" i="13"/>
  <c r="G639" i="13"/>
  <c r="M639" i="13" s="1"/>
  <c r="I639" i="13"/>
  <c r="K639" i="13"/>
  <c r="O639" i="13"/>
  <c r="Q639" i="13"/>
  <c r="V639" i="13"/>
  <c r="F643" i="13"/>
  <c r="G643" i="13" s="1"/>
  <c r="M643" i="13" s="1"/>
  <c r="I643" i="13"/>
  <c r="K643" i="13"/>
  <c r="O643" i="13"/>
  <c r="Q643" i="13"/>
  <c r="V643" i="13"/>
  <c r="F648" i="13"/>
  <c r="G648" i="13"/>
  <c r="I648" i="13"/>
  <c r="K648" i="13"/>
  <c r="M648" i="13"/>
  <c r="O648" i="13"/>
  <c r="Q648" i="13"/>
  <c r="V648" i="13"/>
  <c r="F652" i="13"/>
  <c r="G652" i="13"/>
  <c r="M652" i="13" s="1"/>
  <c r="I652" i="13"/>
  <c r="K652" i="13"/>
  <c r="O652" i="13"/>
  <c r="Q652" i="13"/>
  <c r="V652" i="13"/>
  <c r="F656" i="13"/>
  <c r="G656" i="13" s="1"/>
  <c r="M656" i="13" s="1"/>
  <c r="I656" i="13"/>
  <c r="K656" i="13"/>
  <c r="O656" i="13"/>
  <c r="Q656" i="13"/>
  <c r="V656" i="13"/>
  <c r="F659" i="13"/>
  <c r="G659" i="13"/>
  <c r="I659" i="13"/>
  <c r="K659" i="13"/>
  <c r="M659" i="13"/>
  <c r="O659" i="13"/>
  <c r="Q659" i="13"/>
  <c r="V659" i="13"/>
  <c r="F662" i="13"/>
  <c r="G662" i="13"/>
  <c r="M662" i="13" s="1"/>
  <c r="I662" i="13"/>
  <c r="K662" i="13"/>
  <c r="O662" i="13"/>
  <c r="Q662" i="13"/>
  <c r="V662" i="13"/>
  <c r="F665" i="13"/>
  <c r="G665" i="13" s="1"/>
  <c r="M665" i="13" s="1"/>
  <c r="I665" i="13"/>
  <c r="K665" i="13"/>
  <c r="O665" i="13"/>
  <c r="Q665" i="13"/>
  <c r="V665" i="13"/>
  <c r="F669" i="13"/>
  <c r="G669" i="13"/>
  <c r="I669" i="13"/>
  <c r="K669" i="13"/>
  <c r="M669" i="13"/>
  <c r="O669" i="13"/>
  <c r="Q669" i="13"/>
  <c r="V669" i="13"/>
  <c r="F673" i="13"/>
  <c r="G673" i="13"/>
  <c r="M673" i="13" s="1"/>
  <c r="I673" i="13"/>
  <c r="K673" i="13"/>
  <c r="O673" i="13"/>
  <c r="Q673" i="13"/>
  <c r="V673" i="13"/>
  <c r="F677" i="13"/>
  <c r="G677" i="13" s="1"/>
  <c r="M677" i="13" s="1"/>
  <c r="I677" i="13"/>
  <c r="K677" i="13"/>
  <c r="O677" i="13"/>
  <c r="Q677" i="13"/>
  <c r="V677" i="13"/>
  <c r="F680" i="13"/>
  <c r="G680" i="13"/>
  <c r="I680" i="13"/>
  <c r="K680" i="13"/>
  <c r="M680" i="13"/>
  <c r="O680" i="13"/>
  <c r="Q680" i="13"/>
  <c r="V680" i="13"/>
  <c r="F683" i="13"/>
  <c r="G683" i="13"/>
  <c r="M683" i="13" s="1"/>
  <c r="I683" i="13"/>
  <c r="K683" i="13"/>
  <c r="O683" i="13"/>
  <c r="Q683" i="13"/>
  <c r="V683" i="13"/>
  <c r="F688" i="13"/>
  <c r="G688" i="13" s="1"/>
  <c r="M688" i="13" s="1"/>
  <c r="I688" i="13"/>
  <c r="K688" i="13"/>
  <c r="O688" i="13"/>
  <c r="Q688" i="13"/>
  <c r="V688" i="13"/>
  <c r="F692" i="13"/>
  <c r="G692" i="13"/>
  <c r="I692" i="13"/>
  <c r="K692" i="13"/>
  <c r="M692" i="13"/>
  <c r="O692" i="13"/>
  <c r="Q692" i="13"/>
  <c r="V692" i="13"/>
  <c r="F697" i="13"/>
  <c r="G697" i="13"/>
  <c r="M697" i="13" s="1"/>
  <c r="I697" i="13"/>
  <c r="K697" i="13"/>
  <c r="O697" i="13"/>
  <c r="Q697" i="13"/>
  <c r="V697" i="13"/>
  <c r="F702" i="13"/>
  <c r="G702" i="13" s="1"/>
  <c r="M702" i="13" s="1"/>
  <c r="I702" i="13"/>
  <c r="K702" i="13"/>
  <c r="O702" i="13"/>
  <c r="Q702" i="13"/>
  <c r="V702" i="13"/>
  <c r="F705" i="13"/>
  <c r="G705" i="13"/>
  <c r="I705" i="13"/>
  <c r="K705" i="13"/>
  <c r="M705" i="13"/>
  <c r="O705" i="13"/>
  <c r="Q705" i="13"/>
  <c r="V705" i="13"/>
  <c r="F708" i="13"/>
  <c r="G708" i="13"/>
  <c r="M708" i="13" s="1"/>
  <c r="I708" i="13"/>
  <c r="K708" i="13"/>
  <c r="O708" i="13"/>
  <c r="Q708" i="13"/>
  <c r="V708" i="13"/>
  <c r="F715" i="13"/>
  <c r="G715" i="13" s="1"/>
  <c r="M715" i="13" s="1"/>
  <c r="I715" i="13"/>
  <c r="K715" i="13"/>
  <c r="O715" i="13"/>
  <c r="Q715" i="13"/>
  <c r="V715" i="13"/>
  <c r="F718" i="13"/>
  <c r="G718" i="13"/>
  <c r="I718" i="13"/>
  <c r="K718" i="13"/>
  <c r="M718" i="13"/>
  <c r="O718" i="13"/>
  <c r="Q718" i="13"/>
  <c r="V718" i="13"/>
  <c r="F722" i="13"/>
  <c r="G722" i="13"/>
  <c r="M722" i="13" s="1"/>
  <c r="I722" i="13"/>
  <c r="K722" i="13"/>
  <c r="O722" i="13"/>
  <c r="Q722" i="13"/>
  <c r="V722" i="13"/>
  <c r="F726" i="13"/>
  <c r="G726" i="13" s="1"/>
  <c r="M726" i="13" s="1"/>
  <c r="I726" i="13"/>
  <c r="K726" i="13"/>
  <c r="O726" i="13"/>
  <c r="Q726" i="13"/>
  <c r="V726" i="13"/>
  <c r="F729" i="13"/>
  <c r="G729" i="13"/>
  <c r="I729" i="13"/>
  <c r="K729" i="13"/>
  <c r="M729" i="13"/>
  <c r="O729" i="13"/>
  <c r="Q729" i="13"/>
  <c r="V729" i="13"/>
  <c r="F732" i="13"/>
  <c r="G732" i="13"/>
  <c r="M732" i="13" s="1"/>
  <c r="I732" i="13"/>
  <c r="K732" i="13"/>
  <c r="O732" i="13"/>
  <c r="Q732" i="13"/>
  <c r="V732" i="13"/>
  <c r="F735" i="13"/>
  <c r="G735" i="13" s="1"/>
  <c r="M735" i="13" s="1"/>
  <c r="I735" i="13"/>
  <c r="K735" i="13"/>
  <c r="O735" i="13"/>
  <c r="Q735" i="13"/>
  <c r="V735" i="13"/>
  <c r="F738" i="13"/>
  <c r="G738" i="13"/>
  <c r="I738" i="13"/>
  <c r="K738" i="13"/>
  <c r="M738" i="13"/>
  <c r="O738" i="13"/>
  <c r="Q738" i="13"/>
  <c r="V738" i="13"/>
  <c r="F743" i="13"/>
  <c r="G743" i="13"/>
  <c r="M743" i="13" s="1"/>
  <c r="I743" i="13"/>
  <c r="K743" i="13"/>
  <c r="O743" i="13"/>
  <c r="Q743" i="13"/>
  <c r="V743" i="13"/>
  <c r="F746" i="13"/>
  <c r="G746" i="13" s="1"/>
  <c r="M746" i="13" s="1"/>
  <c r="I746" i="13"/>
  <c r="K746" i="13"/>
  <c r="O746" i="13"/>
  <c r="Q746" i="13"/>
  <c r="V746" i="13"/>
  <c r="O751" i="13"/>
  <c r="V751" i="13"/>
  <c r="F752" i="13"/>
  <c r="G752" i="13" s="1"/>
  <c r="I752" i="13"/>
  <c r="I751" i="13" s="1"/>
  <c r="K752" i="13"/>
  <c r="K751" i="13" s="1"/>
  <c r="O752" i="13"/>
  <c r="Q752" i="13"/>
  <c r="Q751" i="13" s="1"/>
  <c r="V752" i="13"/>
  <c r="F756" i="13"/>
  <c r="G756" i="13" s="1"/>
  <c r="M756" i="13" s="1"/>
  <c r="I756" i="13"/>
  <c r="K756" i="13"/>
  <c r="O756" i="13"/>
  <c r="Q756" i="13"/>
  <c r="V756" i="13"/>
  <c r="F761" i="13"/>
  <c r="G761" i="13"/>
  <c r="I761" i="13"/>
  <c r="K761" i="13"/>
  <c r="M761" i="13"/>
  <c r="O761" i="13"/>
  <c r="Q761" i="13"/>
  <c r="V761" i="13"/>
  <c r="F764" i="13"/>
  <c r="G764" i="13"/>
  <c r="M764" i="13" s="1"/>
  <c r="I764" i="13"/>
  <c r="I755" i="13" s="1"/>
  <c r="K764" i="13"/>
  <c r="O764" i="13"/>
  <c r="Q764" i="13"/>
  <c r="V764" i="13"/>
  <c r="F768" i="13"/>
  <c r="G768" i="13" s="1"/>
  <c r="M768" i="13" s="1"/>
  <c r="I768" i="13"/>
  <c r="K768" i="13"/>
  <c r="O768" i="13"/>
  <c r="Q768" i="13"/>
  <c r="V768" i="13"/>
  <c r="F771" i="13"/>
  <c r="G771" i="13"/>
  <c r="I771" i="13"/>
  <c r="K771" i="13"/>
  <c r="M771" i="13"/>
  <c r="O771" i="13"/>
  <c r="Q771" i="13"/>
  <c r="V771" i="13"/>
  <c r="F775" i="13"/>
  <c r="G775" i="13"/>
  <c r="M775" i="13" s="1"/>
  <c r="I775" i="13"/>
  <c r="K775" i="13"/>
  <c r="O775" i="13"/>
  <c r="Q775" i="13"/>
  <c r="V775" i="13"/>
  <c r="V755" i="13" s="1"/>
  <c r="F778" i="13"/>
  <c r="G778" i="13" s="1"/>
  <c r="M778" i="13" s="1"/>
  <c r="I778" i="13"/>
  <c r="K778" i="13"/>
  <c r="O778" i="13"/>
  <c r="Q778" i="13"/>
  <c r="V778" i="13"/>
  <c r="F782" i="13"/>
  <c r="G782" i="13"/>
  <c r="M782" i="13" s="1"/>
  <c r="I782" i="13"/>
  <c r="K782" i="13"/>
  <c r="O782" i="13"/>
  <c r="Q782" i="13"/>
  <c r="V782" i="13"/>
  <c r="F785" i="13"/>
  <c r="G785" i="13"/>
  <c r="M785" i="13" s="1"/>
  <c r="I785" i="13"/>
  <c r="K785" i="13"/>
  <c r="O785" i="13"/>
  <c r="Q785" i="13"/>
  <c r="V785" i="13"/>
  <c r="F788" i="13"/>
  <c r="G788" i="13" s="1"/>
  <c r="M788" i="13" s="1"/>
  <c r="I788" i="13"/>
  <c r="K788" i="13"/>
  <c r="O788" i="13"/>
  <c r="Q788" i="13"/>
  <c r="V788" i="13"/>
  <c r="F791" i="13"/>
  <c r="G791" i="13"/>
  <c r="I791" i="13"/>
  <c r="K791" i="13"/>
  <c r="M791" i="13"/>
  <c r="O791" i="13"/>
  <c r="Q791" i="13"/>
  <c r="V791" i="13"/>
  <c r="F794" i="13"/>
  <c r="G794" i="13"/>
  <c r="M794" i="13" s="1"/>
  <c r="I794" i="13"/>
  <c r="K794" i="13"/>
  <c r="O794" i="13"/>
  <c r="Q794" i="13"/>
  <c r="V794" i="13"/>
  <c r="F802" i="13"/>
  <c r="G802" i="13" s="1"/>
  <c r="M802" i="13" s="1"/>
  <c r="I802" i="13"/>
  <c r="K802" i="13"/>
  <c r="O802" i="13"/>
  <c r="Q802" i="13"/>
  <c r="V802" i="13"/>
  <c r="F805" i="13"/>
  <c r="G805" i="13"/>
  <c r="M805" i="13" s="1"/>
  <c r="I805" i="13"/>
  <c r="K805" i="13"/>
  <c r="O805" i="13"/>
  <c r="Q805" i="13"/>
  <c r="V805" i="13"/>
  <c r="F809" i="13"/>
  <c r="G809" i="13"/>
  <c r="I809" i="13"/>
  <c r="K809" i="13"/>
  <c r="O809" i="13"/>
  <c r="Q809" i="13"/>
  <c r="Q808" i="13" s="1"/>
  <c r="V809" i="13"/>
  <c r="F814" i="13"/>
  <c r="G814" i="13" s="1"/>
  <c r="M814" i="13" s="1"/>
  <c r="I814" i="13"/>
  <c r="K814" i="13"/>
  <c r="O814" i="13"/>
  <c r="Q814" i="13"/>
  <c r="V814" i="13"/>
  <c r="F817" i="13"/>
  <c r="G817" i="13" s="1"/>
  <c r="M817" i="13" s="1"/>
  <c r="I817" i="13"/>
  <c r="K817" i="13"/>
  <c r="O817" i="13"/>
  <c r="Q817" i="13"/>
  <c r="V817" i="13"/>
  <c r="F822" i="13"/>
  <c r="G822" i="13"/>
  <c r="I822" i="13"/>
  <c r="K822" i="13"/>
  <c r="M822" i="13"/>
  <c r="O822" i="13"/>
  <c r="Q822" i="13"/>
  <c r="V822" i="13"/>
  <c r="F829" i="13"/>
  <c r="G829" i="13" s="1"/>
  <c r="I829" i="13"/>
  <c r="K829" i="13"/>
  <c r="M829" i="13"/>
  <c r="O829" i="13"/>
  <c r="Q829" i="13"/>
  <c r="V829" i="13"/>
  <c r="F835" i="13"/>
  <c r="G835" i="13" s="1"/>
  <c r="M835" i="13" s="1"/>
  <c r="I835" i="13"/>
  <c r="K835" i="13"/>
  <c r="O835" i="13"/>
  <c r="Q835" i="13"/>
  <c r="V835" i="13"/>
  <c r="F839" i="13"/>
  <c r="G839" i="13"/>
  <c r="M839" i="13" s="1"/>
  <c r="I839" i="13"/>
  <c r="K839" i="13"/>
  <c r="O839" i="13"/>
  <c r="Q839" i="13"/>
  <c r="V839" i="13"/>
  <c r="F845" i="13"/>
  <c r="G845" i="13"/>
  <c r="I845" i="13"/>
  <c r="K845" i="13"/>
  <c r="M845" i="13"/>
  <c r="O845" i="13"/>
  <c r="Q845" i="13"/>
  <c r="V845" i="13"/>
  <c r="F848" i="13"/>
  <c r="G848" i="13" s="1"/>
  <c r="M848" i="13" s="1"/>
  <c r="I848" i="13"/>
  <c r="K848" i="13"/>
  <c r="K808" i="13" s="1"/>
  <c r="O848" i="13"/>
  <c r="Q848" i="13"/>
  <c r="V848" i="13"/>
  <c r="F851" i="13"/>
  <c r="G851" i="13"/>
  <c r="M851" i="13" s="1"/>
  <c r="I851" i="13"/>
  <c r="K851" i="13"/>
  <c r="O851" i="13"/>
  <c r="Q851" i="13"/>
  <c r="V851" i="13"/>
  <c r="G854" i="13"/>
  <c r="F855" i="13"/>
  <c r="G855" i="13"/>
  <c r="I855" i="13"/>
  <c r="I854" i="13" s="1"/>
  <c r="K855" i="13"/>
  <c r="M855" i="13"/>
  <c r="O855" i="13"/>
  <c r="Q855" i="13"/>
  <c r="V855" i="13"/>
  <c r="F858" i="13"/>
  <c r="G858" i="13" s="1"/>
  <c r="M858" i="13" s="1"/>
  <c r="I858" i="13"/>
  <c r="K858" i="13"/>
  <c r="O858" i="13"/>
  <c r="Q858" i="13"/>
  <c r="Q854" i="13" s="1"/>
  <c r="V858" i="13"/>
  <c r="F865" i="13"/>
  <c r="G865" i="13"/>
  <c r="M865" i="13" s="1"/>
  <c r="I865" i="13"/>
  <c r="K865" i="13"/>
  <c r="O865" i="13"/>
  <c r="Q865" i="13"/>
  <c r="V865" i="13"/>
  <c r="V854" i="13" s="1"/>
  <c r="F871" i="13"/>
  <c r="G871" i="13"/>
  <c r="I871" i="13"/>
  <c r="K871" i="13"/>
  <c r="M871" i="13"/>
  <c r="O871" i="13"/>
  <c r="Q871" i="13"/>
  <c r="V871" i="13"/>
  <c r="F878" i="13"/>
  <c r="G878" i="13" s="1"/>
  <c r="M878" i="13" s="1"/>
  <c r="I878" i="13"/>
  <c r="K878" i="13"/>
  <c r="O878" i="13"/>
  <c r="Q878" i="13"/>
  <c r="V878" i="13"/>
  <c r="F883" i="13"/>
  <c r="G883" i="13"/>
  <c r="M883" i="13" s="1"/>
  <c r="I883" i="13"/>
  <c r="K883" i="13"/>
  <c r="O883" i="13"/>
  <c r="Q883" i="13"/>
  <c r="V883" i="13"/>
  <c r="F889" i="13"/>
  <c r="G889" i="13"/>
  <c r="I889" i="13"/>
  <c r="K889" i="13"/>
  <c r="M889" i="13"/>
  <c r="O889" i="13"/>
  <c r="Q889" i="13"/>
  <c r="V889" i="13"/>
  <c r="F900" i="13"/>
  <c r="G900" i="13" s="1"/>
  <c r="M900" i="13" s="1"/>
  <c r="I900" i="13"/>
  <c r="K900" i="13"/>
  <c r="O900" i="13"/>
  <c r="Q900" i="13"/>
  <c r="V900" i="13"/>
  <c r="F905" i="13"/>
  <c r="G905" i="13"/>
  <c r="M905" i="13" s="1"/>
  <c r="I905" i="13"/>
  <c r="K905" i="13"/>
  <c r="O905" i="13"/>
  <c r="Q905" i="13"/>
  <c r="V905" i="13"/>
  <c r="F909" i="13"/>
  <c r="G909" i="13"/>
  <c r="I909" i="13"/>
  <c r="K909" i="13"/>
  <c r="M909" i="13"/>
  <c r="O909" i="13"/>
  <c r="Q909" i="13"/>
  <c r="V909" i="13"/>
  <c r="F913" i="13"/>
  <c r="G913" i="13" s="1"/>
  <c r="M913" i="13" s="1"/>
  <c r="I913" i="13"/>
  <c r="K913" i="13"/>
  <c r="O913" i="13"/>
  <c r="Q913" i="13"/>
  <c r="V913" i="13"/>
  <c r="F917" i="13"/>
  <c r="G917" i="13" s="1"/>
  <c r="I917" i="13"/>
  <c r="K917" i="13"/>
  <c r="K916" i="13" s="1"/>
  <c r="O917" i="13"/>
  <c r="Q917" i="13"/>
  <c r="V917" i="13"/>
  <c r="F921" i="13"/>
  <c r="G921" i="13"/>
  <c r="I921" i="13"/>
  <c r="K921" i="13"/>
  <c r="M921" i="13"/>
  <c r="O921" i="13"/>
  <c r="Q921" i="13"/>
  <c r="V921" i="13"/>
  <c r="V916" i="13" s="1"/>
  <c r="F926" i="13"/>
  <c r="G926" i="13"/>
  <c r="M926" i="13" s="1"/>
  <c r="I926" i="13"/>
  <c r="I916" i="13" s="1"/>
  <c r="K926" i="13"/>
  <c r="O926" i="13"/>
  <c r="O916" i="13" s="1"/>
  <c r="Q926" i="13"/>
  <c r="V926" i="13"/>
  <c r="F930" i="13"/>
  <c r="G930" i="13" s="1"/>
  <c r="M930" i="13" s="1"/>
  <c r="I930" i="13"/>
  <c r="K930" i="13"/>
  <c r="O930" i="13"/>
  <c r="Q930" i="13"/>
  <c r="V930" i="13"/>
  <c r="F935" i="13"/>
  <c r="G935" i="13"/>
  <c r="I935" i="13"/>
  <c r="K935" i="13"/>
  <c r="M935" i="13"/>
  <c r="O935" i="13"/>
  <c r="Q935" i="13"/>
  <c r="V935" i="13"/>
  <c r="F939" i="13"/>
  <c r="G939" i="13"/>
  <c r="M939" i="13" s="1"/>
  <c r="I939" i="13"/>
  <c r="K939" i="13"/>
  <c r="O939" i="13"/>
  <c r="Q939" i="13"/>
  <c r="V939" i="13"/>
  <c r="F943" i="13"/>
  <c r="G943" i="13" s="1"/>
  <c r="M943" i="13" s="1"/>
  <c r="I943" i="13"/>
  <c r="K943" i="13"/>
  <c r="O943" i="13"/>
  <c r="Q943" i="13"/>
  <c r="V943" i="13"/>
  <c r="F947" i="13"/>
  <c r="G947" i="13"/>
  <c r="I947" i="13"/>
  <c r="K947" i="13"/>
  <c r="M947" i="13"/>
  <c r="O947" i="13"/>
  <c r="Q947" i="13"/>
  <c r="V947" i="13"/>
  <c r="F952" i="13"/>
  <c r="G952" i="13"/>
  <c r="M952" i="13" s="1"/>
  <c r="I952" i="13"/>
  <c r="K952" i="13"/>
  <c r="O952" i="13"/>
  <c r="Q952" i="13"/>
  <c r="V952" i="13"/>
  <c r="F957" i="13"/>
  <c r="G957" i="13" s="1"/>
  <c r="M957" i="13" s="1"/>
  <c r="I957" i="13"/>
  <c r="K957" i="13"/>
  <c r="O957" i="13"/>
  <c r="Q957" i="13"/>
  <c r="V957" i="13"/>
  <c r="F961" i="13"/>
  <c r="G961" i="13"/>
  <c r="I961" i="13"/>
  <c r="K961" i="13"/>
  <c r="M961" i="13"/>
  <c r="O961" i="13"/>
  <c r="Q961" i="13"/>
  <c r="V961" i="13"/>
  <c r="F965" i="13"/>
  <c r="G965" i="13"/>
  <c r="M965" i="13" s="1"/>
  <c r="I965" i="13"/>
  <c r="K965" i="13"/>
  <c r="O965" i="13"/>
  <c r="Q965" i="13"/>
  <c r="V965" i="13"/>
  <c r="F969" i="13"/>
  <c r="G969" i="13" s="1"/>
  <c r="M969" i="13" s="1"/>
  <c r="I969" i="13"/>
  <c r="K969" i="13"/>
  <c r="O969" i="13"/>
  <c r="Q969" i="13"/>
  <c r="V969" i="13"/>
  <c r="F973" i="13"/>
  <c r="G973" i="13"/>
  <c r="I973" i="13"/>
  <c r="K973" i="13"/>
  <c r="M973" i="13"/>
  <c r="O973" i="13"/>
  <c r="Q973" i="13"/>
  <c r="V973" i="13"/>
  <c r="F975" i="13"/>
  <c r="G975" i="13"/>
  <c r="M975" i="13" s="1"/>
  <c r="I975" i="13"/>
  <c r="K975" i="13"/>
  <c r="O975" i="13"/>
  <c r="Q975" i="13"/>
  <c r="V975" i="13"/>
  <c r="F977" i="13"/>
  <c r="G977" i="13" s="1"/>
  <c r="M977" i="13" s="1"/>
  <c r="I977" i="13"/>
  <c r="K977" i="13"/>
  <c r="O977" i="13"/>
  <c r="Q977" i="13"/>
  <c r="V977" i="13"/>
  <c r="F980" i="13"/>
  <c r="G980" i="13"/>
  <c r="I980" i="13"/>
  <c r="K980" i="13"/>
  <c r="M980" i="13"/>
  <c r="O980" i="13"/>
  <c r="Q980" i="13"/>
  <c r="V980" i="13"/>
  <c r="F984" i="13"/>
  <c r="G984" i="13"/>
  <c r="I984" i="13"/>
  <c r="K984" i="13"/>
  <c r="O984" i="13"/>
  <c r="Q984" i="13"/>
  <c r="V984" i="13"/>
  <c r="F987" i="13"/>
  <c r="G987" i="13"/>
  <c r="I987" i="13"/>
  <c r="K987" i="13"/>
  <c r="M987" i="13"/>
  <c r="O987" i="13"/>
  <c r="Q987" i="13"/>
  <c r="V987" i="13"/>
  <c r="F991" i="13"/>
  <c r="G991" i="13" s="1"/>
  <c r="M991" i="13" s="1"/>
  <c r="I991" i="13"/>
  <c r="K991" i="13"/>
  <c r="K983" i="13" s="1"/>
  <c r="O991" i="13"/>
  <c r="Q991" i="13"/>
  <c r="V991" i="13"/>
  <c r="F995" i="13"/>
  <c r="G995" i="13"/>
  <c r="M995" i="13" s="1"/>
  <c r="I995" i="13"/>
  <c r="K995" i="13"/>
  <c r="O995" i="13"/>
  <c r="Q995" i="13"/>
  <c r="V995" i="13"/>
  <c r="F1000" i="13"/>
  <c r="G1000" i="13"/>
  <c r="I1000" i="13"/>
  <c r="K1000" i="13"/>
  <c r="M1000" i="13"/>
  <c r="O1000" i="13"/>
  <c r="Q1000" i="13"/>
  <c r="V1000" i="13"/>
  <c r="F1004" i="13"/>
  <c r="G1004" i="13" s="1"/>
  <c r="M1004" i="13" s="1"/>
  <c r="I1004" i="13"/>
  <c r="K1004" i="13"/>
  <c r="O1004" i="13"/>
  <c r="Q1004" i="13"/>
  <c r="V1004" i="13"/>
  <c r="F1008" i="13"/>
  <c r="G1008" i="13"/>
  <c r="M1008" i="13" s="1"/>
  <c r="I1008" i="13"/>
  <c r="K1008" i="13"/>
  <c r="O1008" i="13"/>
  <c r="Q1008" i="13"/>
  <c r="V1008" i="13"/>
  <c r="F1012" i="13"/>
  <c r="G1012" i="13"/>
  <c r="I1012" i="13"/>
  <c r="K1012" i="13"/>
  <c r="M1012" i="13"/>
  <c r="O1012" i="13"/>
  <c r="Q1012" i="13"/>
  <c r="V1012" i="13"/>
  <c r="F1015" i="13"/>
  <c r="G1015" i="13" s="1"/>
  <c r="M1015" i="13" s="1"/>
  <c r="I1015" i="13"/>
  <c r="K1015" i="13"/>
  <c r="O1015" i="13"/>
  <c r="Q1015" i="13"/>
  <c r="V1015" i="13"/>
  <c r="F1018" i="13"/>
  <c r="G1018" i="13"/>
  <c r="M1018" i="13" s="1"/>
  <c r="I1018" i="13"/>
  <c r="K1018" i="13"/>
  <c r="O1018" i="13"/>
  <c r="Q1018" i="13"/>
  <c r="V1018" i="13"/>
  <c r="F1021" i="13"/>
  <c r="G1021" i="13"/>
  <c r="I1021" i="13"/>
  <c r="K1021" i="13"/>
  <c r="M1021" i="13"/>
  <c r="O1021" i="13"/>
  <c r="Q1021" i="13"/>
  <c r="V1021" i="13"/>
  <c r="F1024" i="13"/>
  <c r="G1024" i="13" s="1"/>
  <c r="M1024" i="13" s="1"/>
  <c r="I1024" i="13"/>
  <c r="K1024" i="13"/>
  <c r="O1024" i="13"/>
  <c r="Q1024" i="13"/>
  <c r="V1024" i="13"/>
  <c r="F1027" i="13"/>
  <c r="G1027" i="13"/>
  <c r="I1027" i="13"/>
  <c r="K1027" i="13"/>
  <c r="M1027" i="13"/>
  <c r="O1027" i="13"/>
  <c r="Q1027" i="13"/>
  <c r="V1027" i="13"/>
  <c r="F1030" i="13"/>
  <c r="G1030" i="13"/>
  <c r="I1030" i="13"/>
  <c r="K1030" i="13"/>
  <c r="M1030" i="13"/>
  <c r="O1030" i="13"/>
  <c r="Q1030" i="13"/>
  <c r="V1030" i="13"/>
  <c r="F1034" i="13"/>
  <c r="G1034" i="13" s="1"/>
  <c r="M1034" i="13" s="1"/>
  <c r="I1034" i="13"/>
  <c r="K1034" i="13"/>
  <c r="O1034" i="13"/>
  <c r="Q1034" i="13"/>
  <c r="V1034" i="13"/>
  <c r="F1037" i="13"/>
  <c r="G1037" i="13"/>
  <c r="M1037" i="13" s="1"/>
  <c r="I1037" i="13"/>
  <c r="K1037" i="13"/>
  <c r="O1037" i="13"/>
  <c r="Q1037" i="13"/>
  <c r="V1037" i="13"/>
  <c r="F1039" i="13"/>
  <c r="G1039" i="13"/>
  <c r="I1039" i="13"/>
  <c r="K1039" i="13"/>
  <c r="M1039" i="13"/>
  <c r="O1039" i="13"/>
  <c r="Q1039" i="13"/>
  <c r="V1039" i="13"/>
  <c r="F1043" i="13"/>
  <c r="G1043" i="13" s="1"/>
  <c r="M1043" i="13" s="1"/>
  <c r="I1043" i="13"/>
  <c r="K1043" i="13"/>
  <c r="O1043" i="13"/>
  <c r="Q1043" i="13"/>
  <c r="V1043" i="13"/>
  <c r="F1046" i="13"/>
  <c r="G1046" i="13"/>
  <c r="M1046" i="13" s="1"/>
  <c r="I1046" i="13"/>
  <c r="K1046" i="13"/>
  <c r="O1046" i="13"/>
  <c r="Q1046" i="13"/>
  <c r="V1046" i="13"/>
  <c r="F1049" i="13"/>
  <c r="G1049" i="13"/>
  <c r="I1049" i="13"/>
  <c r="K1049" i="13"/>
  <c r="M1049" i="13"/>
  <c r="O1049" i="13"/>
  <c r="Q1049" i="13"/>
  <c r="V1049" i="13"/>
  <c r="F1052" i="13"/>
  <c r="G1052" i="13" s="1"/>
  <c r="M1052" i="13" s="1"/>
  <c r="I1052" i="13"/>
  <c r="K1052" i="13"/>
  <c r="O1052" i="13"/>
  <c r="Q1052" i="13"/>
  <c r="V1052" i="13"/>
  <c r="F1055" i="13"/>
  <c r="G1055" i="13" s="1"/>
  <c r="M1055" i="13" s="1"/>
  <c r="I1055" i="13"/>
  <c r="K1055" i="13"/>
  <c r="O1055" i="13"/>
  <c r="Q1055" i="13"/>
  <c r="V1055" i="13"/>
  <c r="O1058" i="13"/>
  <c r="F1059" i="13"/>
  <c r="G1059" i="13"/>
  <c r="I1059" i="13"/>
  <c r="K1059" i="13"/>
  <c r="K1058" i="13" s="1"/>
  <c r="M1059" i="13"/>
  <c r="O1059" i="13"/>
  <c r="Q1059" i="13"/>
  <c r="V1059" i="13"/>
  <c r="F1062" i="13"/>
  <c r="G1062" i="13"/>
  <c r="M1062" i="13" s="1"/>
  <c r="I1062" i="13"/>
  <c r="K1062" i="13"/>
  <c r="O1062" i="13"/>
  <c r="Q1062" i="13"/>
  <c r="V1062" i="13"/>
  <c r="F1065" i="13"/>
  <c r="G1065" i="13" s="1"/>
  <c r="M1065" i="13" s="1"/>
  <c r="I1065" i="13"/>
  <c r="K1065" i="13"/>
  <c r="O1065" i="13"/>
  <c r="Q1065" i="13"/>
  <c r="Q1058" i="13" s="1"/>
  <c r="V1065" i="13"/>
  <c r="F1068" i="13"/>
  <c r="G1068" i="13"/>
  <c r="M1068" i="13" s="1"/>
  <c r="I1068" i="13"/>
  <c r="K1068" i="13"/>
  <c r="O1068" i="13"/>
  <c r="Q1068" i="13"/>
  <c r="V1068" i="13"/>
  <c r="F1071" i="13"/>
  <c r="G1071" i="13"/>
  <c r="M1071" i="13" s="1"/>
  <c r="I1071" i="13"/>
  <c r="K1071" i="13"/>
  <c r="O1071" i="13"/>
  <c r="Q1071" i="13"/>
  <c r="V1071" i="13"/>
  <c r="F1074" i="13"/>
  <c r="G1074" i="13" s="1"/>
  <c r="M1074" i="13" s="1"/>
  <c r="I1074" i="13"/>
  <c r="K1074" i="13"/>
  <c r="O1074" i="13"/>
  <c r="Q1074" i="13"/>
  <c r="V1074" i="13"/>
  <c r="F1079" i="13"/>
  <c r="G1079" i="13"/>
  <c r="I1079" i="13"/>
  <c r="K1079" i="13"/>
  <c r="M1079" i="13"/>
  <c r="O1079" i="13"/>
  <c r="Q1079" i="13"/>
  <c r="V1079" i="13"/>
  <c r="F1081" i="13"/>
  <c r="G1081" i="13"/>
  <c r="M1081" i="13" s="1"/>
  <c r="I1081" i="13"/>
  <c r="K1081" i="13"/>
  <c r="O1081" i="13"/>
  <c r="Q1081" i="13"/>
  <c r="V1081" i="13"/>
  <c r="F1084" i="13"/>
  <c r="G1084" i="13" s="1"/>
  <c r="M1084" i="13" s="1"/>
  <c r="I1084" i="13"/>
  <c r="K1084" i="13"/>
  <c r="O1084" i="13"/>
  <c r="Q1084" i="13"/>
  <c r="V1084" i="13"/>
  <c r="F1087" i="13"/>
  <c r="G1087" i="13"/>
  <c r="M1087" i="13" s="1"/>
  <c r="I1087" i="13"/>
  <c r="K1087" i="13"/>
  <c r="O1087" i="13"/>
  <c r="Q1087" i="13"/>
  <c r="V1087" i="13"/>
  <c r="F1089" i="13"/>
  <c r="G1089" i="13"/>
  <c r="M1089" i="13" s="1"/>
  <c r="I1089" i="13"/>
  <c r="K1089" i="13"/>
  <c r="O1089" i="13"/>
  <c r="Q1089" i="13"/>
  <c r="V1089" i="13"/>
  <c r="F1092" i="13"/>
  <c r="G1092" i="13" s="1"/>
  <c r="M1092" i="13" s="1"/>
  <c r="I1092" i="13"/>
  <c r="K1092" i="13"/>
  <c r="O1092" i="13"/>
  <c r="Q1092" i="13"/>
  <c r="V1092" i="13"/>
  <c r="F1095" i="13"/>
  <c r="G1095" i="13"/>
  <c r="I1095" i="13"/>
  <c r="K1095" i="13"/>
  <c r="M1095" i="13"/>
  <c r="O1095" i="13"/>
  <c r="Q1095" i="13"/>
  <c r="V1095" i="13"/>
  <c r="F1098" i="13"/>
  <c r="G1098" i="13"/>
  <c r="M1098" i="13" s="1"/>
  <c r="I1098" i="13"/>
  <c r="K1098" i="13"/>
  <c r="O1098" i="13"/>
  <c r="Q1098" i="13"/>
  <c r="V1098" i="13"/>
  <c r="F1102" i="13"/>
  <c r="G1102" i="13" s="1"/>
  <c r="M1102" i="13" s="1"/>
  <c r="I1102" i="13"/>
  <c r="K1102" i="13"/>
  <c r="O1102" i="13"/>
  <c r="Q1102" i="13"/>
  <c r="V1102" i="13"/>
  <c r="F1105" i="13"/>
  <c r="G1105" i="13"/>
  <c r="M1105" i="13" s="1"/>
  <c r="I1105" i="13"/>
  <c r="K1105" i="13"/>
  <c r="O1105" i="13"/>
  <c r="Q1105" i="13"/>
  <c r="V1105" i="13"/>
  <c r="F1108" i="13"/>
  <c r="G1108" i="13"/>
  <c r="M1108" i="13" s="1"/>
  <c r="I1108" i="13"/>
  <c r="K1108" i="13"/>
  <c r="O1108" i="13"/>
  <c r="Q1108" i="13"/>
  <c r="V1108" i="13"/>
  <c r="F1111" i="13"/>
  <c r="G1111" i="13" s="1"/>
  <c r="M1111" i="13" s="1"/>
  <c r="I1111" i="13"/>
  <c r="K1111" i="13"/>
  <c r="O1111" i="13"/>
  <c r="Q1111" i="13"/>
  <c r="V1111" i="13"/>
  <c r="F1114" i="13"/>
  <c r="G1114" i="13"/>
  <c r="I1114" i="13"/>
  <c r="K1114" i="13"/>
  <c r="M1114" i="13"/>
  <c r="O1114" i="13"/>
  <c r="Q1114" i="13"/>
  <c r="V1114" i="13"/>
  <c r="F1117" i="13"/>
  <c r="G1117" i="13"/>
  <c r="M1117" i="13" s="1"/>
  <c r="I1117" i="13"/>
  <c r="K1117" i="13"/>
  <c r="O1117" i="13"/>
  <c r="Q1117" i="13"/>
  <c r="V1117" i="13"/>
  <c r="F1120" i="13"/>
  <c r="G1120" i="13" s="1"/>
  <c r="M1120" i="13" s="1"/>
  <c r="I1120" i="13"/>
  <c r="K1120" i="13"/>
  <c r="O1120" i="13"/>
  <c r="Q1120" i="13"/>
  <c r="V1120" i="13"/>
  <c r="F1123" i="13"/>
  <c r="G1123" i="13"/>
  <c r="M1123" i="13" s="1"/>
  <c r="I1123" i="13"/>
  <c r="K1123" i="13"/>
  <c r="O1123" i="13"/>
  <c r="Q1123" i="13"/>
  <c r="V1123" i="13"/>
  <c r="F1126" i="13"/>
  <c r="G1126" i="13"/>
  <c r="M1126" i="13" s="1"/>
  <c r="I1126" i="13"/>
  <c r="K1126" i="13"/>
  <c r="O1126" i="13"/>
  <c r="Q1126" i="13"/>
  <c r="V1126" i="13"/>
  <c r="F1128" i="13"/>
  <c r="G1128" i="13" s="1"/>
  <c r="M1128" i="13" s="1"/>
  <c r="I1128" i="13"/>
  <c r="K1128" i="13"/>
  <c r="O1128" i="13"/>
  <c r="Q1128" i="13"/>
  <c r="V1128" i="13"/>
  <c r="F1131" i="13"/>
  <c r="G1131" i="13"/>
  <c r="I1131" i="13"/>
  <c r="K1131" i="13"/>
  <c r="M1131" i="13"/>
  <c r="O1131" i="13"/>
  <c r="Q1131" i="13"/>
  <c r="V1131" i="13"/>
  <c r="F1134" i="13"/>
  <c r="G1134" i="13"/>
  <c r="M1134" i="13" s="1"/>
  <c r="I1134" i="13"/>
  <c r="K1134" i="13"/>
  <c r="O1134" i="13"/>
  <c r="Q1134" i="13"/>
  <c r="V1134" i="13"/>
  <c r="F1137" i="13"/>
  <c r="G1137" i="13" s="1"/>
  <c r="M1137" i="13" s="1"/>
  <c r="I1137" i="13"/>
  <c r="K1137" i="13"/>
  <c r="O1137" i="13"/>
  <c r="Q1137" i="13"/>
  <c r="V1137" i="13"/>
  <c r="F1140" i="13"/>
  <c r="G1140" i="13"/>
  <c r="M1140" i="13" s="1"/>
  <c r="I1140" i="13"/>
  <c r="K1140" i="13"/>
  <c r="O1140" i="13"/>
  <c r="Q1140" i="13"/>
  <c r="V1140" i="13"/>
  <c r="F1144" i="13"/>
  <c r="G1144" i="13"/>
  <c r="M1144" i="13" s="1"/>
  <c r="I1144" i="13"/>
  <c r="K1144" i="13"/>
  <c r="O1144" i="13"/>
  <c r="Q1144" i="13"/>
  <c r="V1144" i="13"/>
  <c r="F1147" i="13"/>
  <c r="G1147" i="13" s="1"/>
  <c r="M1147" i="13" s="1"/>
  <c r="I1147" i="13"/>
  <c r="K1147" i="13"/>
  <c r="O1147" i="13"/>
  <c r="Q1147" i="13"/>
  <c r="V1147" i="13"/>
  <c r="F1150" i="13"/>
  <c r="G1150" i="13"/>
  <c r="I1150" i="13"/>
  <c r="K1150" i="13"/>
  <c r="M1150" i="13"/>
  <c r="O1150" i="13"/>
  <c r="Q1150" i="13"/>
  <c r="V1150" i="13"/>
  <c r="F1153" i="13"/>
  <c r="G1153" i="13"/>
  <c r="M1153" i="13" s="1"/>
  <c r="I1153" i="13"/>
  <c r="K1153" i="13"/>
  <c r="O1153" i="13"/>
  <c r="Q1153" i="13"/>
  <c r="V1153" i="13"/>
  <c r="F1156" i="13"/>
  <c r="G1156" i="13" s="1"/>
  <c r="M1156" i="13" s="1"/>
  <c r="I1156" i="13"/>
  <c r="K1156" i="13"/>
  <c r="O1156" i="13"/>
  <c r="Q1156" i="13"/>
  <c r="V1156" i="13"/>
  <c r="F1159" i="13"/>
  <c r="G1159" i="13"/>
  <c r="M1159" i="13" s="1"/>
  <c r="I1159" i="13"/>
  <c r="K1159" i="13"/>
  <c r="O1159" i="13"/>
  <c r="Q1159" i="13"/>
  <c r="V1159" i="13"/>
  <c r="F1162" i="13"/>
  <c r="G1162" i="13"/>
  <c r="M1162" i="13" s="1"/>
  <c r="I1162" i="13"/>
  <c r="K1162" i="13"/>
  <c r="O1162" i="13"/>
  <c r="Q1162" i="13"/>
  <c r="V1162" i="13"/>
  <c r="F1165" i="13"/>
  <c r="G1165" i="13" s="1"/>
  <c r="M1165" i="13" s="1"/>
  <c r="I1165" i="13"/>
  <c r="K1165" i="13"/>
  <c r="O1165" i="13"/>
  <c r="Q1165" i="13"/>
  <c r="V1165" i="13"/>
  <c r="F1168" i="13"/>
  <c r="G1168" i="13"/>
  <c r="I1168" i="13"/>
  <c r="K1168" i="13"/>
  <c r="M1168" i="13"/>
  <c r="O1168" i="13"/>
  <c r="Q1168" i="13"/>
  <c r="V1168" i="13"/>
  <c r="F1171" i="13"/>
  <c r="G1171" i="13"/>
  <c r="M1171" i="13" s="1"/>
  <c r="I1171" i="13"/>
  <c r="K1171" i="13"/>
  <c r="O1171" i="13"/>
  <c r="Q1171" i="13"/>
  <c r="V1171" i="13"/>
  <c r="F1174" i="13"/>
  <c r="G1174" i="13" s="1"/>
  <c r="M1174" i="13" s="1"/>
  <c r="I1174" i="13"/>
  <c r="K1174" i="13"/>
  <c r="O1174" i="13"/>
  <c r="Q1174" i="13"/>
  <c r="V1174" i="13"/>
  <c r="F1177" i="13"/>
  <c r="G1177" i="13"/>
  <c r="M1177" i="13" s="1"/>
  <c r="I1177" i="13"/>
  <c r="K1177" i="13"/>
  <c r="O1177" i="13"/>
  <c r="Q1177" i="13"/>
  <c r="V1177" i="13"/>
  <c r="I1180" i="13"/>
  <c r="K1180" i="13"/>
  <c r="Q1180" i="13"/>
  <c r="F1181" i="13"/>
  <c r="G1181" i="13" s="1"/>
  <c r="I1181" i="13"/>
  <c r="K1181" i="13"/>
  <c r="O1181" i="13"/>
  <c r="Q1181" i="13"/>
  <c r="V1181" i="13"/>
  <c r="V1180" i="13" s="1"/>
  <c r="F1185" i="13"/>
  <c r="G1185" i="13"/>
  <c r="I1185" i="13"/>
  <c r="K1185" i="13"/>
  <c r="M1185" i="13"/>
  <c r="O1185" i="13"/>
  <c r="O1180" i="13" s="1"/>
  <c r="Q1185" i="13"/>
  <c r="V1185" i="13"/>
  <c r="F1189" i="13"/>
  <c r="G1189" i="13"/>
  <c r="M1189" i="13" s="1"/>
  <c r="I1189" i="13"/>
  <c r="I1188" i="13" s="1"/>
  <c r="K1189" i="13"/>
  <c r="O1189" i="13"/>
  <c r="Q1189" i="13"/>
  <c r="V1189" i="13"/>
  <c r="V1188" i="13" s="1"/>
  <c r="F1192" i="13"/>
  <c r="G1192" i="13" s="1"/>
  <c r="M1192" i="13" s="1"/>
  <c r="M1188" i="13" s="1"/>
  <c r="I1192" i="13"/>
  <c r="K1192" i="13"/>
  <c r="K1188" i="13" s="1"/>
  <c r="O1192" i="13"/>
  <c r="Q1192" i="13"/>
  <c r="Q1188" i="13" s="1"/>
  <c r="V1192" i="13"/>
  <c r="O1194" i="13"/>
  <c r="F1195" i="13"/>
  <c r="G1195" i="13" s="1"/>
  <c r="I1195" i="13"/>
  <c r="K1195" i="13"/>
  <c r="K1194" i="13" s="1"/>
  <c r="O1195" i="13"/>
  <c r="Q1195" i="13"/>
  <c r="V1195" i="13"/>
  <c r="F1200" i="13"/>
  <c r="G1200" i="13" s="1"/>
  <c r="M1200" i="13" s="1"/>
  <c r="I1200" i="13"/>
  <c r="K1200" i="13"/>
  <c r="O1200" i="13"/>
  <c r="Q1200" i="13"/>
  <c r="V1200" i="13"/>
  <c r="F1204" i="13"/>
  <c r="G1204" i="13"/>
  <c r="I1204" i="13"/>
  <c r="K1204" i="13"/>
  <c r="M1204" i="13"/>
  <c r="O1204" i="13"/>
  <c r="Q1204" i="13"/>
  <c r="V1204" i="13"/>
  <c r="F1208" i="13"/>
  <c r="G1208" i="13" s="1"/>
  <c r="M1208" i="13" s="1"/>
  <c r="I1208" i="13"/>
  <c r="I1194" i="13" s="1"/>
  <c r="K1208" i="13"/>
  <c r="O1208" i="13"/>
  <c r="Q1208" i="13"/>
  <c r="V1208" i="13"/>
  <c r="F1213" i="13"/>
  <c r="G1213" i="13"/>
  <c r="I1213" i="13"/>
  <c r="K1213" i="13"/>
  <c r="M1213" i="13"/>
  <c r="O1213" i="13"/>
  <c r="Q1213" i="13"/>
  <c r="V1213" i="13"/>
  <c r="Q1216" i="13"/>
  <c r="F1217" i="13"/>
  <c r="G1217" i="13"/>
  <c r="I1217" i="13"/>
  <c r="K1217" i="13"/>
  <c r="K1216" i="13" s="1"/>
  <c r="O1217" i="13"/>
  <c r="Q1217" i="13"/>
  <c r="V1217" i="13"/>
  <c r="F1221" i="13"/>
  <c r="G1221" i="13"/>
  <c r="M1221" i="13" s="1"/>
  <c r="I1221" i="13"/>
  <c r="K1221" i="13"/>
  <c r="O1221" i="13"/>
  <c r="O1216" i="13" s="1"/>
  <c r="Q1221" i="13"/>
  <c r="V1221" i="13"/>
  <c r="F1225" i="13"/>
  <c r="G1225" i="13" s="1"/>
  <c r="M1225" i="13" s="1"/>
  <c r="I1225" i="13"/>
  <c r="K1225" i="13"/>
  <c r="O1225" i="13"/>
  <c r="Q1225" i="13"/>
  <c r="V1225" i="13"/>
  <c r="F1229" i="13"/>
  <c r="G1229" i="13"/>
  <c r="I1229" i="13"/>
  <c r="K1229" i="13"/>
  <c r="M1229" i="13"/>
  <c r="O1229" i="13"/>
  <c r="Q1229" i="13"/>
  <c r="V1229" i="13"/>
  <c r="F1232" i="13"/>
  <c r="G1232" i="13"/>
  <c r="M1232" i="13" s="1"/>
  <c r="I1232" i="13"/>
  <c r="K1232" i="13"/>
  <c r="O1232" i="13"/>
  <c r="Q1232" i="13"/>
  <c r="V1232" i="13"/>
  <c r="F1236" i="13"/>
  <c r="G1236" i="13"/>
  <c r="I1236" i="13"/>
  <c r="K1236" i="13"/>
  <c r="M1236" i="13"/>
  <c r="O1236" i="13"/>
  <c r="Q1236" i="13"/>
  <c r="V1236" i="13"/>
  <c r="V1235" i="13" s="1"/>
  <c r="F1240" i="13"/>
  <c r="G1240" i="13" s="1"/>
  <c r="M1240" i="13" s="1"/>
  <c r="I1240" i="13"/>
  <c r="K1240" i="13"/>
  <c r="O1240" i="13"/>
  <c r="Q1240" i="13"/>
  <c r="V1240" i="13"/>
  <c r="F1249" i="13"/>
  <c r="G1249" i="13" s="1"/>
  <c r="M1249" i="13" s="1"/>
  <c r="I1249" i="13"/>
  <c r="K1249" i="13"/>
  <c r="O1249" i="13"/>
  <c r="Q1249" i="13"/>
  <c r="V1249" i="13"/>
  <c r="F1254" i="13"/>
  <c r="G1254" i="13"/>
  <c r="I1254" i="13"/>
  <c r="K1254" i="13"/>
  <c r="M1254" i="13"/>
  <c r="O1254" i="13"/>
  <c r="Q1254" i="13"/>
  <c r="V1254" i="13"/>
  <c r="F1257" i="13"/>
  <c r="G1257" i="13" s="1"/>
  <c r="M1257" i="13" s="1"/>
  <c r="I1257" i="13"/>
  <c r="K1257" i="13"/>
  <c r="O1257" i="13"/>
  <c r="Q1257" i="13"/>
  <c r="Q1235" i="13" s="1"/>
  <c r="V1257" i="13"/>
  <c r="F1260" i="13"/>
  <c r="G1260" i="13"/>
  <c r="M1260" i="13" s="1"/>
  <c r="I1260" i="13"/>
  <c r="K1260" i="13"/>
  <c r="O1260" i="13"/>
  <c r="Q1260" i="13"/>
  <c r="V1260" i="13"/>
  <c r="F1263" i="13"/>
  <c r="G1263" i="13"/>
  <c r="M1263" i="13" s="1"/>
  <c r="I1263" i="13"/>
  <c r="K1263" i="13"/>
  <c r="O1263" i="13"/>
  <c r="Q1263" i="13"/>
  <c r="V1263" i="13"/>
  <c r="F1266" i="13"/>
  <c r="G1266" i="13" s="1"/>
  <c r="M1266" i="13" s="1"/>
  <c r="I1266" i="13"/>
  <c r="K1266" i="13"/>
  <c r="O1266" i="13"/>
  <c r="Q1266" i="13"/>
  <c r="V1266" i="13"/>
  <c r="F1269" i="13"/>
  <c r="G1269" i="13" s="1"/>
  <c r="M1269" i="13" s="1"/>
  <c r="I1269" i="13"/>
  <c r="K1269" i="13"/>
  <c r="O1269" i="13"/>
  <c r="Q1269" i="13"/>
  <c r="V1269" i="13"/>
  <c r="F1272" i="13"/>
  <c r="G1272" i="13"/>
  <c r="M1272" i="13" s="1"/>
  <c r="I1272" i="13"/>
  <c r="K1272" i="13"/>
  <c r="O1272" i="13"/>
  <c r="Q1272" i="13"/>
  <c r="V1272" i="13"/>
  <c r="F1275" i="13"/>
  <c r="G1275" i="13" s="1"/>
  <c r="M1275" i="13" s="1"/>
  <c r="I1275" i="13"/>
  <c r="K1275" i="13"/>
  <c r="O1275" i="13"/>
  <c r="Q1275" i="13"/>
  <c r="V1275" i="13"/>
  <c r="F1278" i="13"/>
  <c r="G1278" i="13" s="1"/>
  <c r="M1278" i="13" s="1"/>
  <c r="I1278" i="13"/>
  <c r="K1278" i="13"/>
  <c r="O1278" i="13"/>
  <c r="Q1278" i="13"/>
  <c r="V1278" i="13"/>
  <c r="F1281" i="13"/>
  <c r="G1281" i="13"/>
  <c r="I1281" i="13"/>
  <c r="K1281" i="13"/>
  <c r="M1281" i="13"/>
  <c r="O1281" i="13"/>
  <c r="Q1281" i="13"/>
  <c r="V1281" i="13"/>
  <c r="F1284" i="13"/>
  <c r="G1284" i="13" s="1"/>
  <c r="M1284" i="13" s="1"/>
  <c r="I1284" i="13"/>
  <c r="K1284" i="13"/>
  <c r="O1284" i="13"/>
  <c r="Q1284" i="13"/>
  <c r="V1284" i="13"/>
  <c r="F1287" i="13"/>
  <c r="G1287" i="13"/>
  <c r="M1287" i="13" s="1"/>
  <c r="I1287" i="13"/>
  <c r="K1287" i="13"/>
  <c r="O1287" i="13"/>
  <c r="Q1287" i="13"/>
  <c r="V1287" i="13"/>
  <c r="F1290" i="13"/>
  <c r="G1290" i="13"/>
  <c r="M1290" i="13" s="1"/>
  <c r="I1290" i="13"/>
  <c r="K1290" i="13"/>
  <c r="O1290" i="13"/>
  <c r="Q1290" i="13"/>
  <c r="V1290" i="13"/>
  <c r="F1293" i="13"/>
  <c r="G1293" i="13" s="1"/>
  <c r="M1293" i="13" s="1"/>
  <c r="I1293" i="13"/>
  <c r="K1293" i="13"/>
  <c r="O1293" i="13"/>
  <c r="Q1293" i="13"/>
  <c r="V1293" i="13"/>
  <c r="F1298" i="13"/>
  <c r="G1298" i="13" s="1"/>
  <c r="M1298" i="13" s="1"/>
  <c r="I1298" i="13"/>
  <c r="K1298" i="13"/>
  <c r="O1298" i="13"/>
  <c r="Q1298" i="13"/>
  <c r="V1298" i="13"/>
  <c r="F1301" i="13"/>
  <c r="G1301" i="13"/>
  <c r="M1301" i="13" s="1"/>
  <c r="I1301" i="13"/>
  <c r="K1301" i="13"/>
  <c r="O1301" i="13"/>
  <c r="Q1301" i="13"/>
  <c r="V1301" i="13"/>
  <c r="F1305" i="13"/>
  <c r="G1305" i="13" s="1"/>
  <c r="M1305" i="13" s="1"/>
  <c r="I1305" i="13"/>
  <c r="K1305" i="13"/>
  <c r="O1305" i="13"/>
  <c r="Q1305" i="13"/>
  <c r="V1305" i="13"/>
  <c r="F1309" i="13"/>
  <c r="G1309" i="13" s="1"/>
  <c r="M1309" i="13" s="1"/>
  <c r="I1309" i="13"/>
  <c r="K1309" i="13"/>
  <c r="O1309" i="13"/>
  <c r="Q1309" i="13"/>
  <c r="V1309" i="13"/>
  <c r="F1312" i="13"/>
  <c r="G1312" i="13"/>
  <c r="I1312" i="13"/>
  <c r="K1312" i="13"/>
  <c r="M1312" i="13"/>
  <c r="O1312" i="13"/>
  <c r="Q1312" i="13"/>
  <c r="V1312" i="13"/>
  <c r="F1315" i="13"/>
  <c r="G1315" i="13" s="1"/>
  <c r="M1315" i="13" s="1"/>
  <c r="I1315" i="13"/>
  <c r="K1315" i="13"/>
  <c r="O1315" i="13"/>
  <c r="Q1315" i="13"/>
  <c r="V1315" i="13"/>
  <c r="F1318" i="13"/>
  <c r="G1318" i="13"/>
  <c r="M1318" i="13" s="1"/>
  <c r="I1318" i="13"/>
  <c r="K1318" i="13"/>
  <c r="O1318" i="13"/>
  <c r="Q1318" i="13"/>
  <c r="V1318" i="13"/>
  <c r="F1321" i="13"/>
  <c r="G1321" i="13"/>
  <c r="M1321" i="13" s="1"/>
  <c r="I1321" i="13"/>
  <c r="K1321" i="13"/>
  <c r="O1321" i="13"/>
  <c r="Q1321" i="13"/>
  <c r="V1321" i="13"/>
  <c r="F1324" i="13"/>
  <c r="G1324" i="13" s="1"/>
  <c r="M1324" i="13" s="1"/>
  <c r="I1324" i="13"/>
  <c r="K1324" i="13"/>
  <c r="O1324" i="13"/>
  <c r="Q1324" i="13"/>
  <c r="V1324" i="13"/>
  <c r="F1328" i="13"/>
  <c r="G1328" i="13" s="1"/>
  <c r="M1328" i="13" s="1"/>
  <c r="I1328" i="13"/>
  <c r="K1328" i="13"/>
  <c r="O1328" i="13"/>
  <c r="Q1328" i="13"/>
  <c r="V1328" i="13"/>
  <c r="F1332" i="13"/>
  <c r="G1332" i="13"/>
  <c r="M1332" i="13" s="1"/>
  <c r="I1332" i="13"/>
  <c r="K1332" i="13"/>
  <c r="O1332" i="13"/>
  <c r="Q1332" i="13"/>
  <c r="V1332" i="13"/>
  <c r="F1336" i="13"/>
  <c r="G1336" i="13"/>
  <c r="M1336" i="13" s="1"/>
  <c r="I1336" i="13"/>
  <c r="K1336" i="13"/>
  <c r="O1336" i="13"/>
  <c r="Q1336" i="13"/>
  <c r="V1336" i="13"/>
  <c r="V1335" i="13" s="1"/>
  <c r="F1340" i="13"/>
  <c r="G1340" i="13" s="1"/>
  <c r="M1340" i="13" s="1"/>
  <c r="I1340" i="13"/>
  <c r="K1340" i="13"/>
  <c r="K1335" i="13" s="1"/>
  <c r="O1340" i="13"/>
  <c r="Q1340" i="13"/>
  <c r="Q1335" i="13" s="1"/>
  <c r="V1340" i="13"/>
  <c r="F1344" i="13"/>
  <c r="G1344" i="13"/>
  <c r="I1344" i="13"/>
  <c r="K1344" i="13"/>
  <c r="M1344" i="13"/>
  <c r="O1344" i="13"/>
  <c r="Q1344" i="13"/>
  <c r="V1344" i="13"/>
  <c r="F1347" i="13"/>
  <c r="G1347" i="13"/>
  <c r="I1347" i="13"/>
  <c r="K1347" i="13"/>
  <c r="M1347" i="13"/>
  <c r="O1347" i="13"/>
  <c r="Q1347" i="13"/>
  <c r="V1347" i="13"/>
  <c r="F1350" i="13"/>
  <c r="G1350" i="13" s="1"/>
  <c r="M1350" i="13" s="1"/>
  <c r="I1350" i="13"/>
  <c r="K1350" i="13"/>
  <c r="O1350" i="13"/>
  <c r="Q1350" i="13"/>
  <c r="V1350" i="13"/>
  <c r="F1356" i="13"/>
  <c r="G1356" i="13" s="1"/>
  <c r="M1356" i="13" s="1"/>
  <c r="I1356" i="13"/>
  <c r="K1356" i="13"/>
  <c r="O1356" i="13"/>
  <c r="Q1356" i="13"/>
  <c r="V1356" i="13"/>
  <c r="F1360" i="13"/>
  <c r="G1360" i="13"/>
  <c r="I1360" i="13"/>
  <c r="K1360" i="13"/>
  <c r="M1360" i="13"/>
  <c r="O1360" i="13"/>
  <c r="Q1360" i="13"/>
  <c r="V1360" i="13"/>
  <c r="F1363" i="13"/>
  <c r="G1363" i="13" s="1"/>
  <c r="M1363" i="13" s="1"/>
  <c r="I1363" i="13"/>
  <c r="K1363" i="13"/>
  <c r="O1363" i="13"/>
  <c r="Q1363" i="13"/>
  <c r="V1363" i="13"/>
  <c r="F1366" i="13"/>
  <c r="G1366" i="13" s="1"/>
  <c r="M1366" i="13" s="1"/>
  <c r="I1366" i="13"/>
  <c r="K1366" i="13"/>
  <c r="O1366" i="13"/>
  <c r="Q1366" i="13"/>
  <c r="V1366" i="13"/>
  <c r="F1368" i="13"/>
  <c r="G1368" i="13"/>
  <c r="M1368" i="13" s="1"/>
  <c r="I1368" i="13"/>
  <c r="K1368" i="13"/>
  <c r="O1368" i="13"/>
  <c r="Q1368" i="13"/>
  <c r="V1368" i="13"/>
  <c r="F1374" i="13"/>
  <c r="G1374" i="13" s="1"/>
  <c r="M1374" i="13" s="1"/>
  <c r="I1374" i="13"/>
  <c r="K1374" i="13"/>
  <c r="O1374" i="13"/>
  <c r="Q1374" i="13"/>
  <c r="V1374" i="13"/>
  <c r="F1378" i="13"/>
  <c r="G1378" i="13"/>
  <c r="I1378" i="13"/>
  <c r="K1378" i="13"/>
  <c r="M1378" i="13"/>
  <c r="O1378" i="13"/>
  <c r="Q1378" i="13"/>
  <c r="V1378" i="13"/>
  <c r="F1381" i="13"/>
  <c r="G1381" i="13"/>
  <c r="I1381" i="13"/>
  <c r="K1381" i="13"/>
  <c r="M1381" i="13"/>
  <c r="O1381" i="13"/>
  <c r="Q1381" i="13"/>
  <c r="V1381" i="13"/>
  <c r="F1385" i="13"/>
  <c r="G1385" i="13" s="1"/>
  <c r="M1385" i="13" s="1"/>
  <c r="I1385" i="13"/>
  <c r="K1385" i="13"/>
  <c r="O1385" i="13"/>
  <c r="Q1385" i="13"/>
  <c r="V1385" i="13"/>
  <c r="F1388" i="13"/>
  <c r="G1388" i="13" s="1"/>
  <c r="M1388" i="13" s="1"/>
  <c r="I1388" i="13"/>
  <c r="K1388" i="13"/>
  <c r="O1388" i="13"/>
  <c r="Q1388" i="13"/>
  <c r="V1388" i="13"/>
  <c r="F1392" i="13"/>
  <c r="G1392" i="13"/>
  <c r="I1392" i="13"/>
  <c r="K1392" i="13"/>
  <c r="M1392" i="13"/>
  <c r="O1392" i="13"/>
  <c r="Q1392" i="13"/>
  <c r="V1392" i="13"/>
  <c r="F1396" i="13"/>
  <c r="G1396" i="13" s="1"/>
  <c r="M1396" i="13" s="1"/>
  <c r="I1396" i="13"/>
  <c r="K1396" i="13"/>
  <c r="O1396" i="13"/>
  <c r="Q1396" i="13"/>
  <c r="V1396" i="13"/>
  <c r="F1400" i="13"/>
  <c r="G1400" i="13" s="1"/>
  <c r="M1400" i="13" s="1"/>
  <c r="I1400" i="13"/>
  <c r="K1400" i="13"/>
  <c r="O1400" i="13"/>
  <c r="Q1400" i="13"/>
  <c r="V1400" i="13"/>
  <c r="F1404" i="13"/>
  <c r="G1404" i="13" s="1"/>
  <c r="I1404" i="13"/>
  <c r="K1404" i="13"/>
  <c r="K1403" i="13" s="1"/>
  <c r="O1404" i="13"/>
  <c r="Q1404" i="13"/>
  <c r="V1404" i="13"/>
  <c r="F1408" i="13"/>
  <c r="G1408" i="13"/>
  <c r="M1408" i="13" s="1"/>
  <c r="I1408" i="13"/>
  <c r="K1408" i="13"/>
  <c r="O1408" i="13"/>
  <c r="Q1408" i="13"/>
  <c r="V1408" i="13"/>
  <c r="F1414" i="13"/>
  <c r="G1414" i="13" s="1"/>
  <c r="M1414" i="13" s="1"/>
  <c r="I1414" i="13"/>
  <c r="K1414" i="13"/>
  <c r="O1414" i="13"/>
  <c r="Q1414" i="13"/>
  <c r="Q1403" i="13" s="1"/>
  <c r="V1414" i="13"/>
  <c r="F1417" i="13"/>
  <c r="G1417" i="13"/>
  <c r="I1417" i="13"/>
  <c r="K1417" i="13"/>
  <c r="M1417" i="13"/>
  <c r="O1417" i="13"/>
  <c r="Q1417" i="13"/>
  <c r="V1417" i="13"/>
  <c r="F1420" i="13"/>
  <c r="G1420" i="13"/>
  <c r="I1420" i="13"/>
  <c r="I1403" i="13" s="1"/>
  <c r="K1420" i="13"/>
  <c r="M1420" i="13"/>
  <c r="O1420" i="13"/>
  <c r="O1403" i="13" s="1"/>
  <c r="Q1420" i="13"/>
  <c r="V1420" i="13"/>
  <c r="F1423" i="13"/>
  <c r="G1423" i="13" s="1"/>
  <c r="M1423" i="13" s="1"/>
  <c r="I1423" i="13"/>
  <c r="K1423" i="13"/>
  <c r="O1423" i="13"/>
  <c r="Q1423" i="13"/>
  <c r="V1423" i="13"/>
  <c r="F1427" i="13"/>
  <c r="G1427" i="13" s="1"/>
  <c r="M1427" i="13" s="1"/>
  <c r="I1427" i="13"/>
  <c r="K1427" i="13"/>
  <c r="O1427" i="13"/>
  <c r="Q1427" i="13"/>
  <c r="V1427" i="13"/>
  <c r="I1430" i="13"/>
  <c r="O1430" i="13"/>
  <c r="F1431" i="13"/>
  <c r="G1431" i="13" s="1"/>
  <c r="I1431" i="13"/>
  <c r="K1431" i="13"/>
  <c r="K1430" i="13" s="1"/>
  <c r="O1431" i="13"/>
  <c r="Q1431" i="13"/>
  <c r="Q1430" i="13" s="1"/>
  <c r="V1431" i="13"/>
  <c r="V1430" i="13" s="1"/>
  <c r="F1436" i="13"/>
  <c r="G1436" i="13" s="1"/>
  <c r="I1436" i="13"/>
  <c r="K1436" i="13"/>
  <c r="K1435" i="13" s="1"/>
  <c r="O1436" i="13"/>
  <c r="Q1436" i="13"/>
  <c r="Q1435" i="13" s="1"/>
  <c r="V1436" i="13"/>
  <c r="F1439" i="13"/>
  <c r="G1439" i="13"/>
  <c r="I1439" i="13"/>
  <c r="I1435" i="13" s="1"/>
  <c r="K1439" i="13"/>
  <c r="M1439" i="13"/>
  <c r="O1439" i="13"/>
  <c r="O1435" i="13" s="1"/>
  <c r="Q1439" i="13"/>
  <c r="V1439" i="13"/>
  <c r="F1442" i="13"/>
  <c r="G1442" i="13" s="1"/>
  <c r="M1442" i="13" s="1"/>
  <c r="I1442" i="13"/>
  <c r="K1442" i="13"/>
  <c r="O1442" i="13"/>
  <c r="Q1442" i="13"/>
  <c r="V1442" i="13"/>
  <c r="F1445" i="13"/>
  <c r="G1445" i="13" s="1"/>
  <c r="M1445" i="13" s="1"/>
  <c r="I1445" i="13"/>
  <c r="K1445" i="13"/>
  <c r="O1445" i="13"/>
  <c r="Q1445" i="13"/>
  <c r="V1445" i="13"/>
  <c r="F1455" i="13"/>
  <c r="G1455" i="13"/>
  <c r="M1455" i="13" s="1"/>
  <c r="I1455" i="13"/>
  <c r="K1455" i="13"/>
  <c r="O1455" i="13"/>
  <c r="Q1455" i="13"/>
  <c r="V1455" i="13"/>
  <c r="F1465" i="13"/>
  <c r="G1465" i="13" s="1"/>
  <c r="M1465" i="13" s="1"/>
  <c r="I1465" i="13"/>
  <c r="K1465" i="13"/>
  <c r="O1465" i="13"/>
  <c r="Q1465" i="13"/>
  <c r="V1465" i="13"/>
  <c r="F1468" i="13"/>
  <c r="G1468" i="13"/>
  <c r="I1468" i="13"/>
  <c r="K1468" i="13"/>
  <c r="M1468" i="13"/>
  <c r="O1468" i="13"/>
  <c r="Q1468" i="13"/>
  <c r="V1468" i="13"/>
  <c r="O1470" i="13"/>
  <c r="Q1470" i="13"/>
  <c r="F1471" i="13"/>
  <c r="G1471" i="13"/>
  <c r="G1470" i="13" s="1"/>
  <c r="I1471" i="13"/>
  <c r="K1471" i="13"/>
  <c r="K1470" i="13" s="1"/>
  <c r="M1471" i="13"/>
  <c r="M1470" i="13" s="1"/>
  <c r="O1471" i="13"/>
  <c r="Q1471" i="13"/>
  <c r="V1471" i="13"/>
  <c r="V1470" i="13" s="1"/>
  <c r="F1481" i="13"/>
  <c r="G1481" i="13"/>
  <c r="I1481" i="13"/>
  <c r="I1470" i="13" s="1"/>
  <c r="K1481" i="13"/>
  <c r="M1481" i="13"/>
  <c r="O1481" i="13"/>
  <c r="Q1481" i="13"/>
  <c r="V1481" i="13"/>
  <c r="G1485" i="13"/>
  <c r="K1485" i="13"/>
  <c r="Q1485" i="13"/>
  <c r="F1486" i="13"/>
  <c r="G1486" i="13"/>
  <c r="M1486" i="13" s="1"/>
  <c r="M1485" i="13" s="1"/>
  <c r="I1486" i="13"/>
  <c r="I1485" i="13" s="1"/>
  <c r="K1486" i="13"/>
  <c r="O1486" i="13"/>
  <c r="Q1486" i="13"/>
  <c r="V1486" i="13"/>
  <c r="V1485" i="13" s="1"/>
  <c r="F1490" i="13"/>
  <c r="G1490" i="13" s="1"/>
  <c r="M1490" i="13" s="1"/>
  <c r="I1490" i="13"/>
  <c r="K1490" i="13"/>
  <c r="O1490" i="13"/>
  <c r="Q1490" i="13"/>
  <c r="V1490" i="13"/>
  <c r="F1494" i="13"/>
  <c r="G1494" i="13" s="1"/>
  <c r="I1494" i="13"/>
  <c r="I1493" i="13" s="1"/>
  <c r="K1494" i="13"/>
  <c r="O1494" i="13"/>
  <c r="Q1494" i="13"/>
  <c r="V1494" i="13"/>
  <c r="V1493" i="13" s="1"/>
  <c r="F1496" i="13"/>
  <c r="G1496" i="13"/>
  <c r="I1496" i="13"/>
  <c r="K1496" i="13"/>
  <c r="M1496" i="13"/>
  <c r="O1496" i="13"/>
  <c r="O1493" i="13" s="1"/>
  <c r="Q1496" i="13"/>
  <c r="V1496" i="13"/>
  <c r="F1498" i="13"/>
  <c r="G1498" i="13" s="1"/>
  <c r="M1498" i="13" s="1"/>
  <c r="I1498" i="13"/>
  <c r="K1498" i="13"/>
  <c r="O1498" i="13"/>
  <c r="Q1498" i="13"/>
  <c r="V1498" i="13"/>
  <c r="F1501" i="13"/>
  <c r="G1501" i="13" s="1"/>
  <c r="M1501" i="13" s="1"/>
  <c r="I1501" i="13"/>
  <c r="K1501" i="13"/>
  <c r="O1501" i="13"/>
  <c r="Q1501" i="13"/>
  <c r="V1501" i="13"/>
  <c r="F1504" i="13"/>
  <c r="G1504" i="13"/>
  <c r="I1504" i="13"/>
  <c r="K1504" i="13"/>
  <c r="M1504" i="13"/>
  <c r="O1504" i="13"/>
  <c r="Q1504" i="13"/>
  <c r="V1504" i="13"/>
  <c r="F1507" i="13"/>
  <c r="G1507" i="13" s="1"/>
  <c r="M1507" i="13" s="1"/>
  <c r="I1507" i="13"/>
  <c r="K1507" i="13"/>
  <c r="O1507" i="13"/>
  <c r="Q1507" i="13"/>
  <c r="V1507" i="13"/>
  <c r="F1510" i="13"/>
  <c r="G1510" i="13" s="1"/>
  <c r="M1510" i="13" s="1"/>
  <c r="I1510" i="13"/>
  <c r="K1510" i="13"/>
  <c r="O1510" i="13"/>
  <c r="Q1510" i="13"/>
  <c r="V1510" i="13"/>
  <c r="O1513" i="13"/>
  <c r="Q1513" i="13"/>
  <c r="F1514" i="13"/>
  <c r="G1514" i="13" s="1"/>
  <c r="I1514" i="13"/>
  <c r="K1514" i="13"/>
  <c r="K1513" i="13" s="1"/>
  <c r="O1514" i="13"/>
  <c r="Q1514" i="13"/>
  <c r="V1514" i="13"/>
  <c r="V1513" i="13" s="1"/>
  <c r="F1516" i="13"/>
  <c r="G1516" i="13"/>
  <c r="M1516" i="13" s="1"/>
  <c r="I1516" i="13"/>
  <c r="I1513" i="13" s="1"/>
  <c r="K1516" i="13"/>
  <c r="O1516" i="13"/>
  <c r="Q1516" i="13"/>
  <c r="V1516" i="13"/>
  <c r="Q1518" i="13"/>
  <c r="V1518" i="13"/>
  <c r="F1519" i="13"/>
  <c r="G1519" i="13"/>
  <c r="I1519" i="13"/>
  <c r="I1518" i="13" s="1"/>
  <c r="K1519" i="13"/>
  <c r="M1519" i="13"/>
  <c r="O1519" i="13"/>
  <c r="O1518" i="13" s="1"/>
  <c r="Q1519" i="13"/>
  <c r="V1519" i="13"/>
  <c r="F1522" i="13"/>
  <c r="G1522" i="13" s="1"/>
  <c r="I1522" i="13"/>
  <c r="K1522" i="13"/>
  <c r="K1518" i="13" s="1"/>
  <c r="O1522" i="13"/>
  <c r="Q1522" i="13"/>
  <c r="V1522" i="13"/>
  <c r="F1526" i="13"/>
  <c r="G1526" i="13" s="1"/>
  <c r="I1526" i="13"/>
  <c r="K1526" i="13"/>
  <c r="K1525" i="13" s="1"/>
  <c r="O1526" i="13"/>
  <c r="O1525" i="13" s="1"/>
  <c r="Q1526" i="13"/>
  <c r="Q1525" i="13" s="1"/>
  <c r="V1526" i="13"/>
  <c r="F1529" i="13"/>
  <c r="G1529" i="13" s="1"/>
  <c r="M1529" i="13" s="1"/>
  <c r="I1529" i="13"/>
  <c r="K1529" i="13"/>
  <c r="O1529" i="13"/>
  <c r="Q1529" i="13"/>
  <c r="V1529" i="13"/>
  <c r="F1531" i="13"/>
  <c r="G1531" i="13"/>
  <c r="M1531" i="13" s="1"/>
  <c r="I1531" i="13"/>
  <c r="I1525" i="13" s="1"/>
  <c r="K1531" i="13"/>
  <c r="O1531" i="13"/>
  <c r="Q1531" i="13"/>
  <c r="V1531" i="13"/>
  <c r="V1525" i="13" s="1"/>
  <c r="F1533" i="13"/>
  <c r="G1533" i="13" s="1"/>
  <c r="M1533" i="13" s="1"/>
  <c r="I1533" i="13"/>
  <c r="K1533" i="13"/>
  <c r="O1533" i="13"/>
  <c r="Q1533" i="13"/>
  <c r="V1533" i="13"/>
  <c r="F1535" i="13"/>
  <c r="G1535" i="13" s="1"/>
  <c r="M1535" i="13" s="1"/>
  <c r="I1535" i="13"/>
  <c r="K1535" i="13"/>
  <c r="O1535" i="13"/>
  <c r="Q1535" i="13"/>
  <c r="V1535" i="13"/>
  <c r="F1537" i="13"/>
  <c r="G1537" i="13"/>
  <c r="M1537" i="13" s="1"/>
  <c r="I1537" i="13"/>
  <c r="K1537" i="13"/>
  <c r="O1537" i="13"/>
  <c r="Q1537" i="13"/>
  <c r="V1537" i="13"/>
  <c r="AE1540" i="13"/>
  <c r="G23" i="12"/>
  <c r="F9" i="12"/>
  <c r="G9" i="12"/>
  <c r="M9" i="12" s="1"/>
  <c r="I9" i="12"/>
  <c r="I8" i="12" s="1"/>
  <c r="K9" i="12"/>
  <c r="O9" i="12"/>
  <c r="O8" i="12" s="1"/>
  <c r="Q9" i="12"/>
  <c r="Q8" i="12" s="1"/>
  <c r="V9" i="12"/>
  <c r="V8" i="12" s="1"/>
  <c r="F11" i="12"/>
  <c r="G11" i="12" s="1"/>
  <c r="I11" i="12"/>
  <c r="K11" i="12"/>
  <c r="O11" i="12"/>
  <c r="Q11" i="12"/>
  <c r="V11" i="12"/>
  <c r="F13" i="12"/>
  <c r="G13" i="12"/>
  <c r="I13" i="12"/>
  <c r="K13" i="12"/>
  <c r="K8" i="12" s="1"/>
  <c r="M13" i="12"/>
  <c r="O13" i="12"/>
  <c r="Q13" i="12"/>
  <c r="V13" i="12"/>
  <c r="F16" i="12"/>
  <c r="G16" i="12"/>
  <c r="G15" i="12" s="1"/>
  <c r="I16" i="12"/>
  <c r="K16" i="12"/>
  <c r="O16" i="12"/>
  <c r="O15" i="12" s="1"/>
  <c r="Q16" i="12"/>
  <c r="Q15" i="12" s="1"/>
  <c r="V16" i="12"/>
  <c r="V15" i="12" s="1"/>
  <c r="F18" i="12"/>
  <c r="G18" i="12" s="1"/>
  <c r="M18" i="12" s="1"/>
  <c r="I18" i="12"/>
  <c r="K18" i="12"/>
  <c r="O18" i="12"/>
  <c r="Q18" i="12"/>
  <c r="V18" i="12"/>
  <c r="F20" i="12"/>
  <c r="G20" i="12"/>
  <c r="M20" i="12" s="1"/>
  <c r="I20" i="12"/>
  <c r="I15" i="12" s="1"/>
  <c r="K20" i="12"/>
  <c r="K15" i="12" s="1"/>
  <c r="O20" i="12"/>
  <c r="Q20" i="12"/>
  <c r="V20" i="12"/>
  <c r="AE23" i="12"/>
  <c r="G20" i="1"/>
  <c r="E20" i="1"/>
  <c r="G19" i="1"/>
  <c r="E19" i="1"/>
  <c r="G18" i="1"/>
  <c r="E18" i="1"/>
  <c r="G17" i="1"/>
  <c r="E17" i="1"/>
  <c r="G16" i="1"/>
  <c r="E16" i="1"/>
  <c r="G131" i="1"/>
  <c r="H131" i="1"/>
  <c r="I130" i="1"/>
  <c r="I20" i="1" s="1"/>
  <c r="I129" i="1"/>
  <c r="I19" i="1" s="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F56" i="1"/>
  <c r="G23" i="1" s="1"/>
  <c r="G56" i="1"/>
  <c r="G25" i="1" s="1"/>
  <c r="A25"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6" i="1" s="1"/>
  <c r="J28" i="1"/>
  <c r="J26" i="1"/>
  <c r="G38" i="1"/>
  <c r="F38" i="1"/>
  <c r="J23" i="1"/>
  <c r="J24" i="1"/>
  <c r="J25" i="1"/>
  <c r="J27" i="1"/>
  <c r="E24" i="1"/>
  <c r="E26" i="1"/>
  <c r="I18" i="1" l="1"/>
  <c r="I17" i="1"/>
  <c r="I16" i="1"/>
  <c r="I131" i="1"/>
  <c r="J129" i="1" s="1"/>
  <c r="G28" i="1"/>
  <c r="G26" i="1"/>
  <c r="A26" i="1"/>
  <c r="A23" i="1"/>
  <c r="M12" i="19"/>
  <c r="M11" i="19" s="1"/>
  <c r="G11" i="19"/>
  <c r="M9" i="19"/>
  <c r="M8" i="19" s="1"/>
  <c r="AF41" i="19"/>
  <c r="AF51" i="18"/>
  <c r="M12" i="18"/>
  <c r="M11" i="18" s="1"/>
  <c r="G11" i="18"/>
  <c r="G8" i="17"/>
  <c r="AF114" i="17"/>
  <c r="M9" i="17"/>
  <c r="M8" i="17" s="1"/>
  <c r="M100" i="16"/>
  <c r="G14" i="16"/>
  <c r="M12" i="16"/>
  <c r="M11" i="16" s="1"/>
  <c r="G11" i="16"/>
  <c r="AF116" i="16"/>
  <c r="M15" i="16"/>
  <c r="M14" i="16" s="1"/>
  <c r="M9" i="16"/>
  <c r="M8" i="16" s="1"/>
  <c r="G100" i="16"/>
  <c r="G198" i="15"/>
  <c r="M40" i="15"/>
  <c r="M39" i="15" s="1"/>
  <c r="G39" i="15"/>
  <c r="M9" i="15"/>
  <c r="M8" i="15" s="1"/>
  <c r="G8" i="15"/>
  <c r="AF221" i="15"/>
  <c r="M194" i="15"/>
  <c r="M193" i="15" s="1"/>
  <c r="G193" i="15"/>
  <c r="M173" i="15"/>
  <c r="M172" i="15" s="1"/>
  <c r="G172" i="15"/>
  <c r="M52" i="15"/>
  <c r="M214" i="15"/>
  <c r="M213" i="15" s="1"/>
  <c r="G213" i="15"/>
  <c r="M35" i="15"/>
  <c r="M34" i="15" s="1"/>
  <c r="G34" i="15"/>
  <c r="M198" i="15"/>
  <c r="M46" i="15"/>
  <c r="M45" i="15" s="1"/>
  <c r="G45" i="15"/>
  <c r="M182" i="15"/>
  <c r="M66" i="15"/>
  <c r="M65" i="15" s="1"/>
  <c r="G65" i="15"/>
  <c r="M32" i="15"/>
  <c r="M31" i="15" s="1"/>
  <c r="G31" i="15"/>
  <c r="G11" i="15"/>
  <c r="M62" i="15"/>
  <c r="M61" i="15" s="1"/>
  <c r="M12" i="15"/>
  <c r="M11" i="15" s="1"/>
  <c r="G182" i="15"/>
  <c r="G52" i="15"/>
  <c r="G132" i="14"/>
  <c r="M133" i="14"/>
  <c r="M132" i="14" s="1"/>
  <c r="M129" i="14"/>
  <c r="M128" i="14" s="1"/>
  <c r="G128" i="14"/>
  <c r="G124" i="14"/>
  <c r="M125" i="14"/>
  <c r="M124" i="14" s="1"/>
  <c r="M64" i="14"/>
  <c r="M63" i="14" s="1"/>
  <c r="G63" i="14"/>
  <c r="G8" i="14"/>
  <c r="M9" i="14"/>
  <c r="M8" i="14" s="1"/>
  <c r="AF146" i="14"/>
  <c r="G142" i="14"/>
  <c r="G1403" i="13"/>
  <c r="M1404" i="13"/>
  <c r="M1403" i="13" s="1"/>
  <c r="M1514" i="13"/>
  <c r="M1513" i="13" s="1"/>
  <c r="G1513" i="13"/>
  <c r="M1494" i="13"/>
  <c r="M1493" i="13" s="1"/>
  <c r="G1493" i="13"/>
  <c r="M1518" i="13"/>
  <c r="M1235" i="13"/>
  <c r="G1180" i="13"/>
  <c r="M1181" i="13"/>
  <c r="M1180" i="13" s="1"/>
  <c r="G1518" i="13"/>
  <c r="M1522" i="13"/>
  <c r="M1335" i="13"/>
  <c r="M1526" i="13"/>
  <c r="M1525" i="13" s="1"/>
  <c r="G1525" i="13"/>
  <c r="G1435" i="13"/>
  <c r="M1436" i="13"/>
  <c r="M1435" i="13" s="1"/>
  <c r="G1430" i="13"/>
  <c r="M1431" i="13"/>
  <c r="M1430" i="13" s="1"/>
  <c r="K1493" i="13"/>
  <c r="V1058" i="13"/>
  <c r="AF1540" i="13"/>
  <c r="I1335" i="13"/>
  <c r="V1216" i="13"/>
  <c r="G1216" i="13"/>
  <c r="Q1194" i="13"/>
  <c r="G1188" i="13"/>
  <c r="O983" i="13"/>
  <c r="V983" i="13"/>
  <c r="M917" i="13"/>
  <c r="M916" i="13" s="1"/>
  <c r="G916" i="13"/>
  <c r="V1435" i="13"/>
  <c r="G1335" i="13"/>
  <c r="I1235" i="13"/>
  <c r="G1235" i="13"/>
  <c r="O854" i="13"/>
  <c r="I1058" i="13"/>
  <c r="M1058" i="13"/>
  <c r="Q916" i="13"/>
  <c r="K854" i="13"/>
  <c r="I808" i="13"/>
  <c r="V1403" i="13"/>
  <c r="O1335" i="13"/>
  <c r="I1216" i="13"/>
  <c r="M1217" i="13"/>
  <c r="M1216" i="13" s="1"/>
  <c r="V1194" i="13"/>
  <c r="I983" i="13"/>
  <c r="Q1493" i="13"/>
  <c r="O1485" i="13"/>
  <c r="O1235" i="13"/>
  <c r="G1194" i="13"/>
  <c r="M1195" i="13"/>
  <c r="M1194" i="13" s="1"/>
  <c r="O1188" i="13"/>
  <c r="M854" i="13"/>
  <c r="K1235" i="13"/>
  <c r="G1058" i="13"/>
  <c r="Q983" i="13"/>
  <c r="M984" i="13"/>
  <c r="M983" i="13" s="1"/>
  <c r="G983" i="13"/>
  <c r="I622" i="13"/>
  <c r="M622" i="13"/>
  <c r="G488" i="13"/>
  <c r="V808" i="13"/>
  <c r="G808" i="13"/>
  <c r="M755" i="13"/>
  <c r="K622" i="13"/>
  <c r="Q589" i="13"/>
  <c r="M9" i="13"/>
  <c r="M8" i="13" s="1"/>
  <c r="G8" i="13"/>
  <c r="G551" i="13"/>
  <c r="M552" i="13"/>
  <c r="M551" i="13" s="1"/>
  <c r="K488" i="13"/>
  <c r="M421" i="13"/>
  <c r="M253" i="13"/>
  <c r="M252" i="13" s="1"/>
  <c r="G252" i="13"/>
  <c r="O808" i="13"/>
  <c r="Q755" i="13"/>
  <c r="V622" i="13"/>
  <c r="G622" i="13"/>
  <c r="M547" i="13"/>
  <c r="M546" i="13" s="1"/>
  <c r="G546" i="13"/>
  <c r="M809" i="13"/>
  <c r="M808" i="13" s="1"/>
  <c r="O755" i="13"/>
  <c r="G755" i="13"/>
  <c r="G751" i="13"/>
  <c r="M752" i="13"/>
  <c r="M751" i="13" s="1"/>
  <c r="O622" i="13"/>
  <c r="M488" i="13"/>
  <c r="I421" i="13"/>
  <c r="M350" i="13"/>
  <c r="M96" i="13"/>
  <c r="K755" i="13"/>
  <c r="M616" i="13"/>
  <c r="M615" i="13" s="1"/>
  <c r="G615" i="13"/>
  <c r="M590" i="13"/>
  <c r="M589" i="13" s="1"/>
  <c r="G589" i="13"/>
  <c r="Q421" i="13"/>
  <c r="M325" i="13"/>
  <c r="M324" i="13" s="1"/>
  <c r="G324" i="13"/>
  <c r="M129" i="13"/>
  <c r="M128" i="13" s="1"/>
  <c r="G128" i="13"/>
  <c r="G350" i="13"/>
  <c r="G564" i="13"/>
  <c r="M11" i="12"/>
  <c r="AF23" i="12"/>
  <c r="M8" i="12"/>
  <c r="G8" i="12"/>
  <c r="M16" i="12"/>
  <c r="M15" i="12" s="1"/>
  <c r="G21" i="1"/>
  <c r="E21" i="1"/>
  <c r="I39" i="1"/>
  <c r="I56" i="1" s="1"/>
  <c r="J40" i="1" s="1"/>
  <c r="I21" i="1" l="1"/>
  <c r="J111" i="1"/>
  <c r="J126" i="1"/>
  <c r="J108" i="1"/>
  <c r="J94" i="1"/>
  <c r="J80" i="1"/>
  <c r="J123" i="1"/>
  <c r="J88" i="1"/>
  <c r="J83" i="1"/>
  <c r="J109" i="1"/>
  <c r="J120" i="1"/>
  <c r="J102" i="1"/>
  <c r="J85" i="1"/>
  <c r="J106" i="1"/>
  <c r="J128" i="1"/>
  <c r="J121" i="1"/>
  <c r="J97" i="1"/>
  <c r="J107" i="1"/>
  <c r="J87" i="1"/>
  <c r="J86" i="1"/>
  <c r="J100" i="1"/>
  <c r="J130" i="1"/>
  <c r="J105" i="1"/>
  <c r="J113" i="1"/>
  <c r="J117" i="1"/>
  <c r="J99" i="1"/>
  <c r="J122" i="1"/>
  <c r="J79" i="1"/>
  <c r="J89" i="1"/>
  <c r="J110" i="1"/>
  <c r="J92" i="1"/>
  <c r="J114" i="1"/>
  <c r="J115" i="1"/>
  <c r="J125" i="1"/>
  <c r="J116" i="1"/>
  <c r="J101" i="1"/>
  <c r="J112" i="1"/>
  <c r="J103" i="1"/>
  <c r="J81" i="1"/>
  <c r="J104" i="1"/>
  <c r="J82" i="1"/>
  <c r="J124" i="1"/>
  <c r="J98" i="1"/>
  <c r="J119" i="1"/>
  <c r="J84" i="1"/>
  <c r="J127" i="1"/>
  <c r="J91" i="1"/>
  <c r="J118" i="1"/>
  <c r="J96" i="1"/>
  <c r="J90" i="1"/>
  <c r="J93" i="1"/>
  <c r="J95" i="1"/>
  <c r="G24" i="1"/>
  <c r="A27" i="1" s="1"/>
  <c r="A29" i="1" s="1"/>
  <c r="G29" i="1" s="1"/>
  <c r="G27" i="1" s="1"/>
  <c r="A24" i="1"/>
  <c r="J51" i="1"/>
  <c r="J53" i="1"/>
  <c r="J43" i="1"/>
  <c r="J44" i="1"/>
  <c r="J46" i="1"/>
  <c r="J50" i="1"/>
  <c r="J55" i="1"/>
  <c r="J52" i="1"/>
  <c r="J45" i="1"/>
  <c r="J41" i="1"/>
  <c r="J54" i="1"/>
  <c r="J47" i="1"/>
  <c r="J48" i="1"/>
  <c r="J49" i="1"/>
  <c r="J39" i="1"/>
  <c r="J56" i="1" s="1"/>
  <c r="J1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1B34520-F050-407A-AE12-7A4E9937E890}">
      <text>
        <r>
          <rPr>
            <sz val="9"/>
            <color indexed="81"/>
            <rFont val="Tahoma"/>
            <family val="2"/>
            <charset val="238"/>
          </rPr>
          <t>Jedná se o informaci, zda se jedná o položku, která je do rozpočtu zadána z cenové soustavy RTS, nebo vlastní.</t>
        </r>
      </text>
    </comment>
    <comment ref="T6" authorId="0" shapeId="0" xr:uid="{45DF5DAB-127B-4DB4-8E33-503998B8C0B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C8DAE599-D086-463F-B214-27E51309D05F}">
      <text>
        <r>
          <rPr>
            <sz val="9"/>
            <color indexed="81"/>
            <rFont val="Tahoma"/>
            <family val="2"/>
            <charset val="238"/>
          </rPr>
          <t>Jedná se o informaci, zda se jedná o položku, která je do rozpočtu zadána z cenové soustavy RTS, nebo vlastní.</t>
        </r>
      </text>
    </comment>
    <comment ref="T6" authorId="0" shapeId="0" xr:uid="{BD2326E6-F99E-4A93-A576-98D8138AA49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BC50961-09D6-4A43-9CFA-5A029A134BEB}">
      <text>
        <r>
          <rPr>
            <sz val="9"/>
            <color indexed="81"/>
            <rFont val="Tahoma"/>
            <family val="2"/>
            <charset val="238"/>
          </rPr>
          <t>Jedná se o informaci, zda se jedná o položku, která je do rozpočtu zadána z cenové soustavy RTS, nebo vlastní.</t>
        </r>
      </text>
    </comment>
    <comment ref="T6" authorId="0" shapeId="0" xr:uid="{3F48AE3B-F8C9-4E9C-A5C5-55322C76917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5EC125A-1849-4DE8-B191-D8A14ECFEAC8}">
      <text>
        <r>
          <rPr>
            <sz val="9"/>
            <color indexed="81"/>
            <rFont val="Tahoma"/>
            <family val="2"/>
            <charset val="238"/>
          </rPr>
          <t>Jedná se o informaci, zda se jedná o položku, která je do rozpočtu zadána z cenové soustavy RTS, nebo vlastní.</t>
        </r>
      </text>
    </comment>
    <comment ref="T6" authorId="0" shapeId="0" xr:uid="{DBCDC069-5557-4802-8CF2-80DEA3F3DA4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43C52C3-14A4-42E4-AFEC-968B2AE806C3}">
      <text>
        <r>
          <rPr>
            <sz val="9"/>
            <color indexed="81"/>
            <rFont val="Tahoma"/>
            <family val="2"/>
            <charset val="238"/>
          </rPr>
          <t>Jedná se o informaci, zda se jedná o položku, která je do rozpočtu zadána z cenové soustavy RTS, nebo vlastní.</t>
        </r>
      </text>
    </comment>
    <comment ref="T6" authorId="0" shapeId="0" xr:uid="{BB8EE750-6720-4EC6-B00C-58AF0253772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E615723-6E04-421E-85B3-B7C4AD4E67FB}">
      <text>
        <r>
          <rPr>
            <sz val="9"/>
            <color indexed="81"/>
            <rFont val="Tahoma"/>
            <family val="2"/>
            <charset val="238"/>
          </rPr>
          <t>Jedná se o informaci, zda se jedná o položku, která je do rozpočtu zadána z cenové soustavy RTS, nebo vlastní.</t>
        </r>
      </text>
    </comment>
    <comment ref="T6" authorId="0" shapeId="0" xr:uid="{6A0F440E-6BAC-470C-B970-DE5EE1B4C9B4}">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82EAB20E-89B7-407F-A809-7A713C3B2A72}">
      <text>
        <r>
          <rPr>
            <sz val="9"/>
            <color indexed="81"/>
            <rFont val="Tahoma"/>
            <family val="2"/>
            <charset val="238"/>
          </rPr>
          <t>Jedná se o informaci, zda se jedná o položku, která je do rozpočtu zadána z cenové soustavy RTS, nebo vlastní.</t>
        </r>
      </text>
    </comment>
    <comment ref="T6" authorId="0" shapeId="0" xr:uid="{C7B93F65-E156-4698-A055-053C37581BB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E83824FE-AACC-453E-9DBD-048E14885630}">
      <text>
        <r>
          <rPr>
            <sz val="9"/>
            <color indexed="81"/>
            <rFont val="Tahoma"/>
            <family val="2"/>
            <charset val="238"/>
          </rPr>
          <t>Jedná se o informaci, zda se jedná o položku, která je do rozpočtu zadána z cenové soustavy RTS, nebo vlastní.</t>
        </r>
      </text>
    </comment>
    <comment ref="T6" authorId="0" shapeId="0" xr:uid="{058C8C35-63F3-4F1C-BA9C-4227B96F4A8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<sst xmlns="http://schemas.openxmlformats.org/spreadsheetml/2006/main" count="8592" uniqueCount="2084">
  <si>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</si>
  <si>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</si>
  <si>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</si>
  <si>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</si>
  <si>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</si>
  <si>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</si>
  <si>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</si>
  <si>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</si>
  <si>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</si>
  <si>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</si>
  <si>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</si>
  <si>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</si>
  <si>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</si>
  <si>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</si>
  <si>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</si>
  <si>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</si>
  <si>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</si>
  <si>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</si>
  <si>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</si>
  <si>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</si>
  <si>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</si>
  <si>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</si>
  <si>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</si>
  <si>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</si>
  <si>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</si>
  <si>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</si>
  <si>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</si>
  <si>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</si>
  <si>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</si>
  <si>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</si>
  <si>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</si>
  <si>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</si>
  <si>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</si>
  <si>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</si>
  <si>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</si>
  <si>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</si>
  <si>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</si>
  <si>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</si>
  <si>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</si>
  <si>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</si>
  <si>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</si>
  <si>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</si>
  <si>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</si>
  <si>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Ing.Daniel Malina</t>
  </si>
  <si>
    <t>2023/09</t>
  </si>
  <si>
    <t>Stavební úpravy MŠ Vedrovice</t>
  </si>
  <si>
    <t>Obec Vedrovice</t>
  </si>
  <si>
    <t>326</t>
  </si>
  <si>
    <t>Vedrovice</t>
  </si>
  <si>
    <t>67175</t>
  </si>
  <si>
    <t>00293741</t>
  </si>
  <si>
    <t>13.12.2023</t>
  </si>
  <si>
    <t>Stavba</t>
  </si>
  <si>
    <t>Ostatní a vedlejší náklady</t>
  </si>
  <si>
    <t>2309_00</t>
  </si>
  <si>
    <t>Vedlejší a ostatní náklady</t>
  </si>
  <si>
    <t>Stavební objekt</t>
  </si>
  <si>
    <t>01</t>
  </si>
  <si>
    <t>Stavební část</t>
  </si>
  <si>
    <t>2309_01</t>
  </si>
  <si>
    <t>02</t>
  </si>
  <si>
    <t>Ústřední vytápění, plynoinstalace</t>
  </si>
  <si>
    <t>2309_02</t>
  </si>
  <si>
    <t>Plynoinstalace</t>
  </si>
  <si>
    <t xml:space="preserve">Ústřední vytápění </t>
  </si>
  <si>
    <t>03</t>
  </si>
  <si>
    <t>Elektroinstalace</t>
  </si>
  <si>
    <t>2309_03</t>
  </si>
  <si>
    <t xml:space="preserve">Elektroinstalace </t>
  </si>
  <si>
    <t>04</t>
  </si>
  <si>
    <t>Vzduchotechnika</t>
  </si>
  <si>
    <t>2309_04</t>
  </si>
  <si>
    <t>05</t>
  </si>
  <si>
    <t>Tepelné čerpadlo</t>
  </si>
  <si>
    <t>2309_05</t>
  </si>
  <si>
    <t xml:space="preserve">Tepelné čerpadlo </t>
  </si>
  <si>
    <t>06</t>
  </si>
  <si>
    <t>Fotovoltaika</t>
  </si>
  <si>
    <t>2309_06</t>
  </si>
  <si>
    <t>Celkem za stavbu</t>
  </si>
  <si>
    <t>CZK</t>
  </si>
  <si>
    <t>#POPS</t>
  </si>
  <si>
    <t>Popis stavby: 2023/09 - Stavební úpravy MŠ Vedrovice</t>
  </si>
  <si>
    <t>#POPO</t>
  </si>
  <si>
    <t>Popis objektu: 00 - Vedlejší a ostatní náklady</t>
  </si>
  <si>
    <t>#POPR</t>
  </si>
  <si>
    <t>Popis rozpočtu: 2309_00 - Vedlejší a ostatní náklady</t>
  </si>
  <si>
    <t>Popis objektu: 01 - Stavební část</t>
  </si>
  <si>
    <t>Popis rozpočtu: 2309_01 - Stavební část</t>
  </si>
  <si>
    <t>Popis objektu: 02 - Ústřední vytápění, plynoinstalace</t>
  </si>
  <si>
    <t xml:space="preserve">Popis rozpočtu: 2309_02 - Ústřední vytápění </t>
  </si>
  <si>
    <t>Popis rozpočtu: 2309_02 - Plynoinstalace</t>
  </si>
  <si>
    <t>Popis objektu: 03 - Elektroinstalace</t>
  </si>
  <si>
    <t xml:space="preserve">Popis rozpočtu: 2309_03 - Elektroinstalace </t>
  </si>
  <si>
    <t>Popis objektu: 04 - Vzduchotechnika</t>
  </si>
  <si>
    <t>Popis rozpočtu: 2309_04 - Vzduchotechnika</t>
  </si>
  <si>
    <t>Popis objektu: 05 - Tepelné čerpadlo</t>
  </si>
  <si>
    <t xml:space="preserve">Popis rozpočtu: 2309_05 - Tepelné čerpadlo </t>
  </si>
  <si>
    <t>Popis objektu: 06 - Fotovoltaika</t>
  </si>
  <si>
    <t>Popis rozpočtu: 2309_06 - Fotovoltaika</t>
  </si>
  <si>
    <t>Rekapitulace dílů</t>
  </si>
  <si>
    <t>Typ dílu</t>
  </si>
  <si>
    <t>_2</t>
  </si>
  <si>
    <t>TČ</t>
  </si>
  <si>
    <t>_3</t>
  </si>
  <si>
    <t>PDL + RAD</t>
  </si>
  <si>
    <t>_4</t>
  </si>
  <si>
    <t>Montážní materiál</t>
  </si>
  <si>
    <t>_5</t>
  </si>
  <si>
    <t>Izolace</t>
  </si>
  <si>
    <t>_6</t>
  </si>
  <si>
    <t>Komplexní zkoušky,montáž , zaregulování a obsluha</t>
  </si>
  <si>
    <t>0</t>
  </si>
  <si>
    <t>Nepřiřazený díl</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</si>
  <si>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</si>
  <si>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</si>
  <si>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</si>
  <si>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</si>
  <si>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</si>
  <si>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</si>
  <si>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</si>
  <si>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</si>
  <si>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</si>
  <si>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</si>
  <si>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</si>
  <si>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</si>
  <si>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</si>
  <si>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</si>
  <si>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</si>
  <si>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</si>
  <si>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</si>
  <si>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</si>
  <si>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</si>
  <si>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</si>
  <si>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</si>
  <si>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</si>
  <si>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</si>
  <si>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</si>
  <si>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</si>
  <si>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</si>
  <si>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</si>
  <si>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</si>
  <si>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</si>
  <si>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</si>
  <si>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</si>
  <si>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</si>
  <si>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</si>
  <si>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</si>
  <si>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</si>
  <si>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</si>
  <si>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</si>
  <si>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</si>
  <si>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</si>
  <si>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</si>
  <si>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</si>
  <si>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</si>
  <si>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</si>
  <si>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</si>
  <si>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</si>
  <si>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</si>
  <si>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</si>
  <si>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</si>
  <si>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726</t>
  </si>
  <si>
    <t>Předstěnové systémy</t>
  </si>
  <si>
    <t>728</t>
  </si>
  <si>
    <t>732</t>
  </si>
  <si>
    <t>Strojovny</t>
  </si>
  <si>
    <t>733</t>
  </si>
  <si>
    <t>Rozvod potrubí</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</si>
  <si>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</si>
  <si>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</si>
  <si>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</si>
  <si>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</si>
  <si>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</si>
  <si>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</si>
  <si>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</si>
  <si>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</si>
  <si>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</si>
  <si>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</si>
  <si>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</si>
  <si>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</si>
  <si>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</si>
  <si>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</si>
  <si>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</si>
  <si>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</si>
  <si>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</si>
  <si>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</si>
  <si>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</si>
  <si>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</si>
  <si>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M21</t>
  </si>
  <si>
    <t>Elektromontáže</t>
  </si>
  <si>
    <t>M22</t>
  </si>
  <si>
    <t>Montáž sdělovací a zabezp. techniky</t>
  </si>
  <si>
    <t>M34</t>
  </si>
  <si>
    <t>Montáže energetických a tepelných zařízení</t>
  </si>
  <si>
    <t>M46</t>
  </si>
  <si>
    <t>Zemní práce při montážích</t>
  </si>
  <si>
    <t>M65</t>
  </si>
  <si>
    <t>Elektroinstalace a veřejné osvětlení</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</si>
  <si>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</si>
  <si>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</si>
  <si>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</si>
  <si>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</si>
  <si>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</si>
  <si>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</si>
  <si>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</si>
  <si>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</si>
  <si>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</si>
  <si>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</si>
  <si>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</si>
  <si>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</si>
  <si>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</si>
  <si>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</si>
  <si>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</si>
  <si>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</si>
  <si>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</si>
  <si>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</si>
  <si>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</si>
  <si>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</si>
  <si>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</si>
  <si>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</si>
  <si>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</si>
  <si>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</si>
  <si>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</si>
  <si>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</si>
  <si>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</si>
  <si>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</si>
  <si>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</si>
  <si>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</si>
  <si>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</si>
  <si>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</si>
  <si>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</si>
  <si>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</si>
  <si>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</si>
  <si>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</si>
  <si>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</si>
  <si>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</si>
  <si>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</si>
  <si>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II</t>
  </si>
  <si>
    <t>Indiv</t>
  </si>
  <si>
    <t>VRN</t>
  </si>
  <si>
    <t>Běžná</t>
  </si>
  <si>
    <t>POL99_2</t>
  </si>
  <si>
    <t>SPU</t>
  </si>
  <si>
    <t>005124010R</t>
  </si>
  <si>
    <t>Koordinační činnost</t>
  </si>
  <si>
    <t>00523  R</t>
  </si>
  <si>
    <t>Zkoušky a revize</t>
  </si>
  <si>
    <t>POL99_8</t>
  </si>
  <si>
    <t>005241010R</t>
  </si>
  <si>
    <t xml:space="preserve">Dokumentace skutečného provedení </t>
  </si>
  <si>
    <t>005241020R</t>
  </si>
  <si>
    <t xml:space="preserve">Geodetické zaměření skutečného provedení  </t>
  </si>
  <si>
    <t>00528 R</t>
  </si>
  <si>
    <t>Podmínky dotačních programů</t>
  </si>
  <si>
    <t>SUM</t>
  </si>
  <si>
    <t>END</t>
  </si>
  <si>
    <t>Položkový soupis prací a dodávek</t>
  </si>
  <si>
    <t>122201101R00</t>
  </si>
  <si>
    <t>Odkopávky a  prokopávky nezapažené v hornině 3  do 100 m3</t>
  </si>
  <si>
    <t>m3</t>
  </si>
  <si>
    <t>800-1</t>
  </si>
  <si>
    <t>Práce</t>
  </si>
  <si>
    <t>POL1_</t>
  </si>
  <si>
    <t>s přehozením výkopku na vzdálenost do 3 m nebo s naložením na dopravní prostředek,</t>
  </si>
  <si>
    <t>SPI</t>
  </si>
  <si>
    <t>přístavba : 0,6*9,5*7</t>
  </si>
  <si>
    <t>VV</t>
  </si>
  <si>
    <t>zpěvněné plochy : 0,51*165</t>
  </si>
  <si>
    <t>2,6*0,5*2*10</t>
  </si>
  <si>
    <t>vstup do 1.pp : 0,8*1,7*1,6+1,3*1,6/2*1,7</t>
  </si>
  <si>
    <t>v místě vyústění TČ : 0,2*4*5</t>
  </si>
  <si>
    <t>122201109R00</t>
  </si>
  <si>
    <t>Odkopávky a  prokopávky nezapažené v hornině 3  příplatek k cenám za lepivost horniny</t>
  </si>
  <si>
    <t>Odkaz na mn. položky pořadí 1 : 157,99400</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</si>
  <si>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</si>
  <si>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</si>
  <si>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</si>
  <si>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základy : 0,8*0,6*(9,35*2+6)</t>
  </si>
  <si>
    <t>opěrná zeď : 0,5*1*(10+4)+0,5*0,6*(10+4+0,4*2)</t>
  </si>
  <si>
    <t>132201119R00</t>
  </si>
  <si>
    <t xml:space="preserve">Hloubení rýh šířky do 60 cm příplatek za lepivost, v hornině 3,  </t>
  </si>
  <si>
    <t>Odkaz na mn. položky pořadí 3 : 23,29600</t>
  </si>
  <si>
    <t>139601103R00</t>
  </si>
  <si>
    <t>Ruční výkop jam, rýh a šachet v hornině 4</t>
  </si>
  <si>
    <t>s přehozením na vzdálenost do 5 m nebo s naložením na ruční dopravní prostředek</t>
  </si>
  <si>
    <t xml:space="preserve">pro zapuštění KZS pod terén : </t>
  </si>
  <si>
    <t>0,8*0,5*(7+27,75+7+3,8+11)</t>
  </si>
  <si>
    <t>kanalizace-splašk. : 0,3*0,8*(2,6+5+10,5+3,5+2,5+1*4+4,5+1,5)</t>
  </si>
  <si>
    <t>dešť. : 0,3*0,5*4</t>
  </si>
  <si>
    <t>základ pro ocel. schodiště : 0,6*0,6*1*2</t>
  </si>
  <si>
    <t>139711101RT4</t>
  </si>
  <si>
    <t>Vykopávka v uzavřených prostorách v hornině 4</t>
  </si>
  <si>
    <t>s naložením výkopku na dopravní prostředek</t>
  </si>
  <si>
    <t>1.pp-snížení : 1*9,65*5,85</t>
  </si>
  <si>
    <t>1.pp - patky : 1*1*0,8*2</t>
  </si>
  <si>
    <t>1.np P4 : 0,2*44,13</t>
  </si>
  <si>
    <t/>
  </si>
  <si>
    <t xml:space="preserve">pro podbetonování základů : </t>
  </si>
  <si>
    <t>1.pp : 0,8*1*(10,4*2+6,6*2-2,5)</t>
  </si>
  <si>
    <t>0,8*2,4*2,5</t>
  </si>
  <si>
    <t>162701105R00</t>
  </si>
  <si>
    <t>Vodorovné přemístění výkopku z horniny 1 až 4, na vzdálenost přes 9 000  do 10 000 m</t>
  </si>
  <si>
    <t>po suchu, bez naložení výkopku, avšak se složením bez rozhrnutí, zpáteční cesta vozidla.</t>
  </si>
  <si>
    <t>157,99+23,29+32,12+66,87</t>
  </si>
  <si>
    <t>162701109R00</t>
  </si>
  <si>
    <t>Vodorovné přemístění výkopku příplatek k ceně za každých dalších i započatých 1 000 m přes 10 000 m  z horniny 1 až 4</t>
  </si>
  <si>
    <t>Odkaz na mn. položky pořadí 7 : 280,27000*25</t>
  </si>
  <si>
    <t>174101102R00</t>
  </si>
  <si>
    <t>Zásyp sypaninou se zhutněním v uzavřených prostorách s urovnáním povrchu zásypu s ručním zhutněním</t>
  </si>
  <si>
    <t>z jakékoliv horniny s uložením výkopku po vrstvách,</t>
  </si>
  <si>
    <t>kanalizace-splašk. : 0,3*0,4*(2,6+5+10,5+3,5+2,5+1*4+4,5+1,5)</t>
  </si>
  <si>
    <t>dešť. : 0,3*0,2*4</t>
  </si>
  <si>
    <t>1.pp - jímka : 3,14*0,25*0,25*0,8</t>
  </si>
  <si>
    <t>m.č. 05 - šachta kanalizace : Pi*0,5*0,5*1,5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</si>
  <si>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</si>
  <si>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</si>
  <si>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</si>
  <si>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kanalizace-splašk. : 0,3*0,3*(2,6+5+10,5+3,5+2,5+1*4+4,5+1,5)</t>
  </si>
  <si>
    <t>dešť. : 0,3*0,3*4</t>
  </si>
  <si>
    <t>175101201R00</t>
  </si>
  <si>
    <t>Obsyp objektů bez prohození sypaniny</t>
  </si>
  <si>
    <t>sypaninou z vhodných hornin tř. 1 - 4 nebo materiálem, uloženým ve vzdálenosti do 30 m od vnějšího kraje objektu, pro jakoukoliv míru zhutnění,</t>
  </si>
  <si>
    <t>Odkaz na mn. položky pořadí 5 : 32,12400</t>
  </si>
  <si>
    <t>za opěrnou zdí : 0,25*1*(10+0,4*2+4)</t>
  </si>
  <si>
    <t>181101111R00</t>
  </si>
  <si>
    <t>Úprava pláně v zářezech bez rozlišení horniny, se zhutněním - ručně</t>
  </si>
  <si>
    <t>m2</t>
  </si>
  <si>
    <t>vyrovnáním výškových rozdílů, ploch vodorovných a ploch do sklonu 1 : 5.</t>
  </si>
  <si>
    <t>přístavba : 7*9,3</t>
  </si>
  <si>
    <t>1.pp : 9,65*5,85*2</t>
  </si>
  <si>
    <t>1.np P4 : 44,13</t>
  </si>
  <si>
    <t>zpěvněné plochy : 165</t>
  </si>
  <si>
    <t>182001112R00</t>
  </si>
  <si>
    <t>Plošná úprava terénu při nerovnostech terénu přes 50 do 100 mm, na svahu přes 1:5 do 1:2</t>
  </si>
  <si>
    <t>823-1</t>
  </si>
  <si>
    <t>s urovnáním povrchu, bez doplnění ornice, v hornině 1 až 4,</t>
  </si>
  <si>
    <t>za opěrnou zdí : 2*(10+4)</t>
  </si>
  <si>
    <t>199000002R00</t>
  </si>
  <si>
    <t>Poplatky za skládku horniny 1- 4, skupina 17 05 04 z Katalogu odpadů</t>
  </si>
  <si>
    <t>Odkaz na mn. položky pořadí 7 : 280,27000</t>
  </si>
  <si>
    <t>58341003.AR</t>
  </si>
  <si>
    <t>Kamenivo stanovené přírodní; drcené; 2/4; typ: praný</t>
  </si>
  <si>
    <t>t</t>
  </si>
  <si>
    <t>SPCM</t>
  </si>
  <si>
    <t>Specifikace</t>
  </si>
  <si>
    <t>POL3_</t>
  </si>
  <si>
    <t>kanalizace-splašk. : 0,3*0,4*(2,6+5+10,5+3,5+2,5+1*4+4,5+1,5)*1,9</t>
  </si>
  <si>
    <t>dešť. : 0,3*0,2*4*1,9</t>
  </si>
  <si>
    <t>1.pp - jímka : 3,14*0,25*0,25*0,8*1,9</t>
  </si>
  <si>
    <t>m.č. 05 - šachta kanalizace : Pi*0,5*0,5*1,5*1,9</t>
  </si>
  <si>
    <t>213151121R00</t>
  </si>
  <si>
    <t>Montáž vsakovacích nádrží položení geotextílie</t>
  </si>
  <si>
    <t>827-1</t>
  </si>
  <si>
    <t>dren potrubí za opěrkou : 0,5*14</t>
  </si>
  <si>
    <t>271531114R00</t>
  </si>
  <si>
    <t>Polštáře zhutněné pod základy kamenivo drcené, frakce 8 - 16 mm</t>
  </si>
  <si>
    <t>800-2</t>
  </si>
  <si>
    <t>základy : 0,1*0,6*(9,35*2+6)</t>
  </si>
  <si>
    <t>opěrná zídka : 0,5*0,1*(10+4)</t>
  </si>
  <si>
    <t>274313611R00</t>
  </si>
  <si>
    <t>Beton základových pasů prostý třídy C 16/20</t>
  </si>
  <si>
    <t>801-1</t>
  </si>
  <si>
    <t>základy : 1*0,6*(9,35*2+6)</t>
  </si>
  <si>
    <t>opěrná zídka : 0,5*0,5*(10+4+0,4*2)</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</si>
  <si>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</si>
  <si>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</si>
  <si>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</si>
  <si>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základy : 0,3*(9,35*2+6)*2</t>
  </si>
  <si>
    <t>274351292R00</t>
  </si>
  <si>
    <t>Bednění stěn základových pasů odstranění</t>
  </si>
  <si>
    <t>Odkaz na mn. položky pořadí 19 : 14,82000</t>
  </si>
  <si>
    <t>275313611R00</t>
  </si>
  <si>
    <t>Beton základových patek prostý třídy C 16/20</t>
  </si>
  <si>
    <t>279311115R00</t>
  </si>
  <si>
    <t>Postupné podbetonování základového zdiva z betonu třídy C 20/25</t>
  </si>
  <si>
    <t>801-4</t>
  </si>
  <si>
    <t>RTS 23/ I</t>
  </si>
  <si>
    <t>jakékoliv tloušťky bez výkopu, pažení a bednění, prostým betonem, včetně pomocného pracovního lešení</t>
  </si>
  <si>
    <t>1.pp : 0,8*0,6*(10,4*2+6,6*2-2,5)</t>
  </si>
  <si>
    <t>0,8*1,4*2,5</t>
  </si>
  <si>
    <t>693660212R</t>
  </si>
  <si>
    <t>geotextilie POP; funkce separační, ochranná, výztužná; plošná hmotnost 300 g/m2</t>
  </si>
  <si>
    <t>Odkaz na mn. položky pořadí 16 : 7,00000*1,2</t>
  </si>
  <si>
    <t>310239211RT2</t>
  </si>
  <si>
    <t>Zazdívka otvorů o ploše přes 1 m2 do 4 m2 ve zdivu nadzákladovém cihlami pálenými pro jakoukoliv maltu vápenocementovou</t>
  </si>
  <si>
    <t>včetně pomocného pracovního lešení</t>
  </si>
  <si>
    <t>v místě dveří-nově okno : 0,35*(0,34*2,6+0,6*1,5)</t>
  </si>
  <si>
    <t>v místě vrat : 0,35*1,2*3</t>
  </si>
  <si>
    <t>311237448R00</t>
  </si>
  <si>
    <t xml:space="preserve">Zdivo nosné z cihel a tvarovek pálených tloušťky 300 mm,  , charakteristická pevnost v tlaku fk = 4,10 MPa, součinitel prostupu tepla U = 0,29 W/m2.K , hodnota pro zdivo bez omítky při vlhkosti 1%,  </t>
  </si>
  <si>
    <t>přístavba - atika : 0,75*(6,6+9*2)</t>
  </si>
  <si>
    <t>311237603RT2</t>
  </si>
  <si>
    <t xml:space="preserve">Zdivo nosné z cihel a tvarovek pálených tloušťky 300 mm,  , charakteristická pevnost v tlaku fk = 3,60 MPa, součinitel prostupu tepla U = 0,24 W/m2.K , hodnota pro zdivo bez omítky při vlhkosti 1%,  </t>
  </si>
  <si>
    <t>přístavba : 3*(9,3*2+6,6)</t>
  </si>
  <si>
    <t>-(1,2*1,2*6+1,8*1,8+0,6*1,2*2+2*2,6)</t>
  </si>
  <si>
    <t>317167121R00</t>
  </si>
  <si>
    <t>Překlady keramické montáž a dodávka nenosné, délky 1000 mm, šířky 115 mm, výšky 71 mm</t>
  </si>
  <si>
    <t>kus</t>
  </si>
  <si>
    <t>přístavba - příčky : 2</t>
  </si>
  <si>
    <t>317167122R00</t>
  </si>
  <si>
    <t>Překlady keramické montáž a dodávka nenosné, délky 1250 mm, šířky 115 mm, výšky 71 mm</t>
  </si>
  <si>
    <t>přístavba - příčky : 3</t>
  </si>
  <si>
    <t>317167210R00</t>
  </si>
  <si>
    <t>Překlady keramické montáž a dodávka nosné, délky 1000 mm, šířky 70 mm, výšky 238 mm</t>
  </si>
  <si>
    <t>přístavba : 4*2</t>
  </si>
  <si>
    <t>317167212R00</t>
  </si>
  <si>
    <t>Překlady keramické montáž a dodávka nosné, délky 1500 mm, šířky 70 mm, výšky 238 mm</t>
  </si>
  <si>
    <t>přístavba : 4*7</t>
  </si>
  <si>
    <t>317167216R00</t>
  </si>
  <si>
    <t>Překlady keramické montáž a dodávka nosné, délky 2500 mm, šířky 70 mm, výšky 238 mm</t>
  </si>
  <si>
    <t>přístavba : 4</t>
  </si>
  <si>
    <t>317234410RT2</t>
  </si>
  <si>
    <t>Vyzdívka mezi nosníky cementovou</t>
  </si>
  <si>
    <t>jakýmikoliv cihlami pálenými na jakoukoliv maltu,</t>
  </si>
  <si>
    <t>překlady : 0,35*0,2*4,5</t>
  </si>
  <si>
    <t>0,35*0,24*3,55</t>
  </si>
  <si>
    <t>0,35*0,12*(1,4+1,3*4+1,5)</t>
  </si>
  <si>
    <t>0,4*0,1*(1,4+1,1*2)</t>
  </si>
  <si>
    <t>0,4*0,18*2,1</t>
  </si>
  <si>
    <t>317941123RT4</t>
  </si>
  <si>
    <t>Osazení ocelových válcovaných nosníků na zdivu včetně dodávky profilu I, výšky 180 mm</t>
  </si>
  <si>
    <t>profilu I, nebo IE, nebo U, nebo UE, nebo L</t>
  </si>
  <si>
    <t>průvlaky 1.PP : 21,9*3,3*6/1000*1,08</t>
  </si>
  <si>
    <t>317944311RT2</t>
  </si>
  <si>
    <t>Dodání a osazení válcovaných nosníků do připravených otvorů I 100</t>
  </si>
  <si>
    <t>bez zazdění hlav, s nařezáním nosníků na potřebný rozměr,</t>
  </si>
  <si>
    <t>1.PP : 8,34*(1,1*2*2+1,4*2)/1000*1,08</t>
  </si>
  <si>
    <t>317944311RT3</t>
  </si>
  <si>
    <t>Dodání a osazení válcovaných nosníků do připravených otvorů profil I 120</t>
  </si>
  <si>
    <t>překlady : 11,1*(2*1,4+2*1,3*3+2*1,5)/1000*1,08</t>
  </si>
  <si>
    <t>317944313RT3</t>
  </si>
  <si>
    <t>Dodání a osazení válcovaných nosníků do připravených otvorů profil I 160</t>
  </si>
  <si>
    <t>překlad 1.NP : 17,9*1,3*2/1000*1,08</t>
  </si>
  <si>
    <t>317944313RT4</t>
  </si>
  <si>
    <t>Dodání a osazení válcovaných nosníků do připravených otvorů profil I 180</t>
  </si>
  <si>
    <t>1.PP : 21,9*2,1*2/1000*1,08</t>
  </si>
  <si>
    <t>317944313RT5</t>
  </si>
  <si>
    <t>Dodání a osazení válcovaných nosníků do připravených otvorů profil I 200</t>
  </si>
  <si>
    <t>překlady : 26,2*4,5*2/1000*1,08</t>
  </si>
  <si>
    <t>průvlak v 09 : 26,2*(4,35+4,25+1+0,9)/1000</t>
  </si>
  <si>
    <t>317944315RT2</t>
  </si>
  <si>
    <t>Dodání a osazení válcovaných nosníků do připravených otvorů profil I 240</t>
  </si>
  <si>
    <t>překlad : 36,2*3,55*2/1000*1,08</t>
  </si>
  <si>
    <t>318261211RT1</t>
  </si>
  <si>
    <t>Ploty z betonových tvárnic s výztuží a betonovou zálivkou tvárnice, tloušťky 200 mm, hladké, přírodní</t>
  </si>
  <si>
    <t xml:space="preserve">vč. výztuže : </t>
  </si>
  <si>
    <t>opěrná zídka : 1,5*(10+0,4*2+4)</t>
  </si>
  <si>
    <t>318261224RT1</t>
  </si>
  <si>
    <t>Ploty z betonových tvárnic s výztuží a betonovou zálivkou stříška, šířky 280 mm, hladká, přírodní</t>
  </si>
  <si>
    <t>m</t>
  </si>
  <si>
    <t>opěrná zídka : (10+0,4*2+4)</t>
  </si>
  <si>
    <t>319201319R00</t>
  </si>
  <si>
    <t>Vyrovnání povrchu zdiva pod omítku maltou ze SMS tloušťka 50 mm</t>
  </si>
  <si>
    <t>maltou ze suché směsi, bez pomocného lešení,</t>
  </si>
  <si>
    <t>obnažené zdivo 1.PP : 0,6*(9,65*2+5,9*2+0,9*2)</t>
  </si>
  <si>
    <t>331231114R00</t>
  </si>
  <si>
    <t>Zdivo pilířů z cihel pálených plných  , délky 290 mm, pevnost v tlaku P 15 MPa, na maltu vápenocementovou (MVC)</t>
  </si>
  <si>
    <t>volně stojících čtyřhranných až osmihranných (průřezu čtverce, T, nebo kříže), pravoúhlých pod omítku anebo režné (bez spárování)</t>
  </si>
  <si>
    <t>1.pp : 0,3*0,3*2,1*2</t>
  </si>
  <si>
    <t>342247522R00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</si>
  <si>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</si>
  <si>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</si>
  <si>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přístavba : 3,25*(6+2,2+3,9+1+0,85)</t>
  </si>
  <si>
    <t>-(0,8*2*2+0,7*2*2)</t>
  </si>
  <si>
    <t>3,2*(4,2+2,3)-1*1,3</t>
  </si>
  <si>
    <t>obnažené zdivo 1.PP : 0,75*(9,65*2+5,9*2+0,9*2-1,1)</t>
  </si>
  <si>
    <t>342247542R00</t>
  </si>
  <si>
    <t>Příčky z tvárnic pálených Příčky z tvárnic keramických pálených tloušťky 140 mm, z děrovaných příčkovek, P 10, zděných na tenkovrstvou maltu</t>
  </si>
  <si>
    <t>přístavba : 3,25*(5,7+2,5)-0,8*2</t>
  </si>
  <si>
    <t>346244311R00</t>
  </si>
  <si>
    <t>Obezdívka van a WC modulů z pórobetonu tloušťky 50 mm</t>
  </si>
  <si>
    <t>obezdívka WC : 0,9*(1,2+0,15)*2</t>
  </si>
  <si>
    <t>0,9*(1,2+0,15)</t>
  </si>
  <si>
    <t>346244381RT2</t>
  </si>
  <si>
    <t>Plentování ocelových nosníků jednostranné výšky do 200 mm</t>
  </si>
  <si>
    <t>jakýmikoliv cihlami,</t>
  </si>
  <si>
    <t>0,2*4,5*2</t>
  </si>
  <si>
    <t>0,12*2*(1,4+1,3*4+1,5)</t>
  </si>
  <si>
    <t>0,1*1,4*2</t>
  </si>
  <si>
    <t>0,14*(1,4*2+1,1*2*2)</t>
  </si>
  <si>
    <t>0,18*2,1*2</t>
  </si>
  <si>
    <t>346244382R00</t>
  </si>
  <si>
    <t>Plentování ocelových nosníků jednostranné výšky od 200 mm do 300 mm</t>
  </si>
  <si>
    <t>0,24*3,55*2</t>
  </si>
  <si>
    <t>349231811RT2</t>
  </si>
  <si>
    <t>Přizdívka ostění s ozubem  přes 80 do 150 mm</t>
  </si>
  <si>
    <t>ve vybouraných otvorech, s vysekáním kapes pro zavázání, z jakýchkoliv cihel, z pomocného pracovního lešení o výšce podlahy do 1900 mm a pro zatížení do 1,5 kPa,</t>
  </si>
  <si>
    <t>1.pp : 0,4*2*2+0,4*0,6*2*2</t>
  </si>
  <si>
    <t>1.np : 0,35*(2,4*2+2,8*2+2,1*2*4+0,8*2+2,7*2)</t>
  </si>
  <si>
    <t>389381001RT4</t>
  </si>
  <si>
    <t>Dobetonování prefabrikovaných konstrukcí betonem třídy C 20/25</t>
  </si>
  <si>
    <t>801-2</t>
  </si>
  <si>
    <t>se zřízením a odstraněním bednění</t>
  </si>
  <si>
    <t>strop nad 1.PP - v místě komínu : 0,25*1*1</t>
  </si>
  <si>
    <t>317314130RV</t>
  </si>
  <si>
    <t>Podbetonování zhlaví nosníků, zdivo šířky 300 mm, vč. bednění</t>
  </si>
  <si>
    <t>Vlastní</t>
  </si>
  <si>
    <t>konstrukce FVE : 18*2</t>
  </si>
  <si>
    <t>900401211RAA</t>
  </si>
  <si>
    <t>Plot hladký (průběžný) tloušťky 200 mm, z tvárnic hladkých, přírodních, výšky 1,6 m, Parozábrana asfaltová tl. = 4,00 mm; funkce: hydroizolační, protiradonová, parotěsná; asfalt: oxidovaný; nosná vložka: Al fólie se skelnou rohoží</t>
  </si>
  <si>
    <t>AP-HSV</t>
  </si>
  <si>
    <t>Agregovaná položka</t>
  </si>
  <si>
    <t>POL2_</t>
  </si>
  <si>
    <t>vyhloubení rýhy 0,8x0,4 m, naložení výkopku na dopravní prostředek a odvoz do 20 m, se složením, bez rozhrnutí, v hornině 3, betonáž základového pasu, osazení kotvicí výztuže, položení hydroizolace z asfaltovaného pásu, vyzdění zdiva se současným spárováním, zalití otvorů betonem, osazení věncových tvarovek, montáž výztuže a zalití betonem, montáž krycích stříšek.</t>
  </si>
  <si>
    <t xml:space="preserve">agregovaná položak - zaahrnuje zemní práce, zídky,výztuž,zákrytové desky : </t>
  </si>
  <si>
    <t>okolo vstupu do 1.pp : 2*2</t>
  </si>
  <si>
    <t>411135004R00</t>
  </si>
  <si>
    <t>Montáž stropních panelů z předpjatého betonu hladkých, hmotnosti do 7,0 t, ve výšce do 18 m</t>
  </si>
  <si>
    <t>bez závěsných háků</t>
  </si>
  <si>
    <t>411161412R00</t>
  </si>
  <si>
    <t>Stropy z desek keramických dutých 980x250x80 mm, kladených do válcovaných nosníků</t>
  </si>
  <si>
    <t>na maltu MC, se zalitím spár a styků, s cementovým potěrem 17 až 25 MPa, v tl. 30 mm, hlazeným dřevěným hladítkem a včetně dodání stropních desek</t>
  </si>
  <si>
    <t>po zbourání komínu : 2,45*0,9</t>
  </si>
  <si>
    <t>411167123R00</t>
  </si>
  <si>
    <t xml:space="preserve">Stropy z nosníků a keramických vložek, nadbetonávka osová vzdálenost nosníků 500 mm, délka nosníku od 3,25 do 4 m, tloušťka stropu 210 mm,  </t>
  </si>
  <si>
    <t>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t>
  </si>
  <si>
    <t>1.pp : 9,65*5,85</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</si>
  <si>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</si>
  <si>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</si>
  <si>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</si>
  <si>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4,44*63/1000*1,1</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</si>
  <si>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</si>
  <si>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</si>
  <si>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</si>
  <si>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po zbouraném komínu : 0,9*2,45*0,15</t>
  </si>
  <si>
    <t>413232211R00</t>
  </si>
  <si>
    <t>Zazdívka zhlaví jakýmikoliv cihlami pálenými válcovaných nosníků výšky do 150 mm</t>
  </si>
  <si>
    <t>překlady : 2*2*5+4</t>
  </si>
  <si>
    <t>4+4+4</t>
  </si>
  <si>
    <t>413232221R00</t>
  </si>
  <si>
    <t>Zazdívka zhlaví jakýmikoliv cihlami pálenými válcovaných nosníků výšky přes 150 do 300 mm</t>
  </si>
  <si>
    <t>překlady : 4</t>
  </si>
  <si>
    <t>1.pp : 4</t>
  </si>
  <si>
    <t>strop 1.PP : 38</t>
  </si>
  <si>
    <t>417321315R00</t>
  </si>
  <si>
    <t>Železobeton ztužujících pásů a věnců třídy C 20/25</t>
  </si>
  <si>
    <t>přístavba : 0,3*0,2*(9,3*2+6)</t>
  </si>
  <si>
    <t>dobetonávka panelů : 0,265*0,15*9*2+0,265*0,3*6,6</t>
  </si>
  <si>
    <t>atiky-přístavby : 0,3*0,2*(9,3*2+6)</t>
  </si>
  <si>
    <t>atiky - stávající : 0,3*0,265*(18+5,9*2+3,6+1,3)</t>
  </si>
  <si>
    <t>strop nad 1.pp : 0,3*0,21*10</t>
  </si>
  <si>
    <t>pod konstrukcí FVE : 0,3*0,265*36,3</t>
  </si>
  <si>
    <t>417351111R00</t>
  </si>
  <si>
    <t>Bednění bočnic ztužujících pásů a věnců včetně vzpěr obě strany, zřízení</t>
  </si>
  <si>
    <t>přístavba : (9,3*2+6)</t>
  </si>
  <si>
    <t>dobetonávka panelů : 9*2+6,6</t>
  </si>
  <si>
    <t>atiky : (9,3*2+6)</t>
  </si>
  <si>
    <t>atiky - stávající : (18+5,9*2+3,6+1,3)</t>
  </si>
  <si>
    <t>pod konstrukcí FVE : 36,3</t>
  </si>
  <si>
    <t>417351113R00</t>
  </si>
  <si>
    <t>Bednění bočnic ztužujících pásů a věnců včetně vzpěr obě strany, odstranění</t>
  </si>
  <si>
    <t>Odkaz na mn. položky pořadí 61 : 144,80000</t>
  </si>
  <si>
    <t>417361821R00</t>
  </si>
  <si>
    <t>Výztuž ztužujících pásů a věnců z betonářské oceli 10 505(R)</t>
  </si>
  <si>
    <t>Včetně distančních prvků.</t>
  </si>
  <si>
    <t>přístavba : 4,5*(9,3*2+6)/1000*1,08</t>
  </si>
  <si>
    <t>dobetonávka panelů : (2,5*0,15*9*2+2,5*0,3*6,6)/1000*1,08</t>
  </si>
  <si>
    <t>atiky : 4,5*(9,3*2+6)/1000*1,08</t>
  </si>
  <si>
    <t>strop nad 1.pp : 4,5*10/1000*1,08</t>
  </si>
  <si>
    <t>atiky - stávající : 4,5*(18+5,9*2+3,6+1,3)/1000*1,08</t>
  </si>
  <si>
    <t>pod konstrukcí FVE : 138,1/1000*1,08</t>
  </si>
  <si>
    <t>451572111RK1</t>
  </si>
  <si>
    <t>Lože pod potrubí, stoky a drobné objekty z kameniva drobného těženého 0÷4 mm</t>
  </si>
  <si>
    <t>v otevřeném výkopu,</t>
  </si>
  <si>
    <t>kanalizace-splašk. : 0,3*0,1*(2,6+5+10,5+3,5+2,5+1*4+4,5+1,5)</t>
  </si>
  <si>
    <t>dešť. : 0,3*0,1*4</t>
  </si>
  <si>
    <t>430320110RA0</t>
  </si>
  <si>
    <t>Schodiště ze železobetonu na terénu, z betonu C 16/20, výztuž 150 kg/m3</t>
  </si>
  <si>
    <t>m DVČ</t>
  </si>
  <si>
    <t>Beton, výztuž, bednění schodnic a podest, podepření bednění.</t>
  </si>
  <si>
    <t>vstupní do 1.pp : 2</t>
  </si>
  <si>
    <t>434200001RA0V</t>
  </si>
  <si>
    <t>Schodiště z oceli včetně zábradlí a nátěrů, specifikace viz PD, vč. podesty</t>
  </si>
  <si>
    <t>Součtová</t>
  </si>
  <si>
    <t>59346810R</t>
  </si>
  <si>
    <t>panel stropní železobetonový; vylehčený; předpjatý; PPD; délka 2,00 až 10,00 m; š = 119,0 cm; h = 26,5 cm; lana 4/12,5; stálé zatížení 1,5 kN/m</t>
  </si>
  <si>
    <t>přístavba : 6,3*8</t>
  </si>
  <si>
    <t>564231111R00</t>
  </si>
  <si>
    <t>Podklad nebo podsyp ze štěrkopísku tloušťka po zhutnění 100 mm</t>
  </si>
  <si>
    <t>822-1</t>
  </si>
  <si>
    <t>s rozprostřením, vlhčením a zhutněním</t>
  </si>
  <si>
    <t>A2 : 165</t>
  </si>
  <si>
    <t>564831111R00</t>
  </si>
  <si>
    <t>Podklad ze štěrkodrti s rozprostřením a zhutněním frakce 0-63 mm, tloušťka po zhutnění 100 mm</t>
  </si>
  <si>
    <t>Odkaz na mn. položky pořadí 70 : 165,00000</t>
  </si>
  <si>
    <t>564861111R00</t>
  </si>
  <si>
    <t>Podklad ze štěrkodrti s rozprostřením a zhutněním frakce 0-63 mm, tloušťka po zhutnění 200 mm</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</si>
  <si>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</si>
  <si>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</si>
  <si>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</si>
  <si>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596291113R00</t>
  </si>
  <si>
    <t>Řezání zámkové dlažby tloušťky 80 mm</t>
  </si>
  <si>
    <t>15+16+9,5+3,5</t>
  </si>
  <si>
    <t>592452570R</t>
  </si>
  <si>
    <t>dlažba betonová dvouvrstvá; obdélník; dlaždice zatravňovací; šedá; l = 240 mm; š = 170 mm; tl. 80,0 mm; podíl otevřené plochy 27,5 %</t>
  </si>
  <si>
    <t>Odkaz na mn. položky pořadí 71 : 165,00000*1,1</t>
  </si>
  <si>
    <t>602016193R00</t>
  </si>
  <si>
    <t>Omítka stěn z hotových směsí Doplňkové práce pro omítky stěn z hotových směsí  hloubková penetrace stěn akrylátová</t>
  </si>
  <si>
    <t>po jednotlivých vrstvách</t>
  </si>
  <si>
    <t>Odkaz na mn. položky pořadí 84 : 141,63340</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</si>
  <si>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</si>
  <si>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</si>
  <si>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</si>
  <si>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Hodnota z bývalého odkazu. : 10,28</t>
  </si>
  <si>
    <t>Odkaz na mn. položky pořadí 296 : 6,00000</t>
  </si>
  <si>
    <t>611473112R00</t>
  </si>
  <si>
    <t>Omítky vnitřní stropů ze suchých směsí stropů rovných štukové</t>
  </si>
  <si>
    <t>vápenocementové, strojně nebo ručně nanášené, s pomocným lešením, kompletní souvrství</t>
  </si>
  <si>
    <t>1.pp : 5,85*9,65</t>
  </si>
  <si>
    <t>612403380R00</t>
  </si>
  <si>
    <t>Hrubá výplň rýh ve stěnách, jakoukoliv maltou maltou ze suchých směsí  30 x 30 mm</t>
  </si>
  <si>
    <t>jakékoliv šířky rýhy,</t>
  </si>
  <si>
    <t>elektro - zaomítání drážek : 664+35+84</t>
  </si>
  <si>
    <t>612403382R00</t>
  </si>
  <si>
    <t>Hrubá výplň rýh ve stěnách, jakoukoliv maltou maltou ze suchých směsí  50 x 50 mm</t>
  </si>
  <si>
    <t>Odkaz na mn. položky pořadí 150 : 22,30000</t>
  </si>
  <si>
    <t>612403386R00</t>
  </si>
  <si>
    <t>Hrubá výplň rýh ve stěnách, jakoukoliv maltou maltou ze suchých směsí  100 x 100 mm</t>
  </si>
  <si>
    <t>Odkaz na mn. položky pořadí 152 : 8,80000</t>
  </si>
  <si>
    <t>612409991RT2</t>
  </si>
  <si>
    <t>Začištění omítek kolem oken, dveří a obkladů apod. s použitím suché maltové směsi</t>
  </si>
  <si>
    <t>ukončení soklíků : 38</t>
  </si>
  <si>
    <t>612421626R00</t>
  </si>
  <si>
    <t>Omítky vnitřní stěn vápenné nebo vápenocementové v podlaží i ve schodišti hladké</t>
  </si>
  <si>
    <t>v místě odsek obkladů : 1,5*((0,9*2+1,55*2)+1*3+1,65*2+2,45*2)</t>
  </si>
  <si>
    <t>-1,5*(0,6*3+0,8)</t>
  </si>
  <si>
    <t>612425931RT2</t>
  </si>
  <si>
    <t>Omítka vápenná vnitřního ostění omítkou štukovou</t>
  </si>
  <si>
    <t>okenního nebo dveřního, z pomocného pracovního lešení o výšce podlahy do 1900 mm a pro zatížení do 1,5 kPa,</t>
  </si>
  <si>
    <t>1.pp : 0,4*(1+2*2)</t>
  </si>
  <si>
    <t>1.np : 0,35*((1,8*3)*4+1,2*3*6+(1,2+1,8*2)+(0,6+1,2*2)*3)</t>
  </si>
  <si>
    <t>0,35*2*3,14*1,2</t>
  </si>
  <si>
    <t>612434113RT1</t>
  </si>
  <si>
    <t xml:space="preserve">Omítkový sanační systém pro vnitřní zdivo sanační podhoz tl. 4 mm, sanační omítka tl. 20 mm, sanační omítka štuková tl. 2,5 mm,  </t>
  </si>
  <si>
    <t xml:space="preserve"> 1.PP : 2,2*(9,65*2+5,9*2+0,9*2)-(1,1*2,3+0,81*0,81*2+1,8*0,6)</t>
  </si>
  <si>
    <t>ostění : 0,25*((1,1+2,3*2)+0,81*4*2+(1,8+0,6*2))</t>
  </si>
  <si>
    <t>612471411RT2</t>
  </si>
  <si>
    <t>Tenkovrstvá úprava stěn aktivovaným štukem malta vápenná</t>
  </si>
  <si>
    <t>na rovném povrchu vnitřních stěn, pilířů, svislých panelových konstrukcí, s nejnutnějším obroušením podkladu (pemzou apod.) a oprášením,</t>
  </si>
  <si>
    <t>07 : 3*(7,35*2+5,8*2)-(2,38*2,7+1,8*1,8*2+1*2,1+1,2*0,8+1*2,1*3)</t>
  </si>
  <si>
    <t>08 : 3*(9,65*2+5,85*2)-(3,25*2,7+1*2,1+1*2+1,1*2,8+1,8*1,8*2+3,14*1,2*1,2)</t>
  </si>
  <si>
    <t>10 : 3*(1,352+1,25*2)-(0,8*2+1*2)</t>
  </si>
  <si>
    <t>11 : (3-2)*(2,5*2+2,6*2+1,5*2+0,9*2)-(0,8*2+0,6*2*2)</t>
  </si>
  <si>
    <t>612473182R00</t>
  </si>
  <si>
    <t>Omítky vnitřní zdiva ze suchých směsí štukové, strojně</t>
  </si>
  <si>
    <t>omítka vápenocementová, strojně nebo ručně nanášená v podlaží i ve schodišti na jakýkoliv druh podkladu, kompletní souvrství</t>
  </si>
  <si>
    <t>příčky : 2*(58,83+25,05)</t>
  </si>
  <si>
    <t>přístavba : 3,25*(9*2+6*2)-(1,2*1,2*6+1,2*1,8+0,6*1,2+2*2,6)</t>
  </si>
  <si>
    <t>0,25*(1,2*3*6+(1,2+1,8*2)+(0,6+1,2*2)*2+(2+2,6*2))</t>
  </si>
  <si>
    <t xml:space="preserve">dozdívky : </t>
  </si>
  <si>
    <t>v místě dveří-nově okno : (0,34*2,6+0,6*1,5)</t>
  </si>
  <si>
    <t>0,25*(0,6+1,2*2)</t>
  </si>
  <si>
    <t>v místě vrat : 1,2*3</t>
  </si>
  <si>
    <t>612473186R00</t>
  </si>
  <si>
    <t>Omítky vnitřní zdiva ze suchých směsí příplatek za zabudované rohovníky</t>
  </si>
  <si>
    <t>1.pp : 1,1+2*2+0,81*3*2+1,8+0,6*2</t>
  </si>
  <si>
    <t>přístavba : 3*(4+1)+2,1*4+1,2*3*6+(1,2+1,8*2)+(0,6+1,2*2)*3+(2+2,6*2)</t>
  </si>
  <si>
    <t>stáv : 1,8*3*4+2,1*4+2,7*2+3+2,8*2</t>
  </si>
  <si>
    <t>615481111R00</t>
  </si>
  <si>
    <t>Potažení válcovaných nosníků rabicovým pletivem jakékoliv výšky nosníků</t>
  </si>
  <si>
    <t>s postřikem cementovou maltou (s dodáním hmot),</t>
  </si>
  <si>
    <t>(0,35+0,24*2)*4,5</t>
  </si>
  <si>
    <t>(0,35+0,12*2)*(1,3*4+1,5)</t>
  </si>
  <si>
    <t>(0,35+0,24*2)*3,55</t>
  </si>
  <si>
    <t>(0,4+0,1*2)*1,4</t>
  </si>
  <si>
    <t>(0,35+0,14*2)*1,2*2</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</si>
  <si>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</si>
  <si>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</si>
  <si>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</si>
  <si>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Odkaz na mn. položky pořadí 75 : 16,28000</t>
  </si>
  <si>
    <t>622311514R00</t>
  </si>
  <si>
    <t>Zateplení suterénu extrudovaným polysterenem, tloušťky 140 mm</t>
  </si>
  <si>
    <t>nanesení lepicího tmelu na izolační desky, nalepení desek a zajištění talířovými hmoždinkami (6 ks/m2). Bez povrchové úpravy desek.</t>
  </si>
  <si>
    <t>pod terénem : 0,6*(7+27,75+7+3,8+11)</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</si>
  <si>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</si>
  <si>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</si>
  <si>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</si>
  <si>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</si>
  <si>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SZ : 0,6*18,5+0,2*9,5</t>
  </si>
  <si>
    <t>JZ : 1*7+1,3*1,2-1*2</t>
  </si>
  <si>
    <t>1*3,74</t>
  </si>
  <si>
    <t>622311137RT6</t>
  </si>
  <si>
    <t>Zateplení fasády  , expandovaným polystyrénem, tloušťky 200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</si>
  <si>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</si>
  <si>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SV : 4*7+2,6*1</t>
  </si>
  <si>
    <t>-(0,6*1,2*3)</t>
  </si>
  <si>
    <t>SZ : 4*15+4,3*12,7</t>
  </si>
  <si>
    <t>-(1,2*1,8+1,2*1,2*3+1,8*1,8*4)</t>
  </si>
  <si>
    <t>JZ : 4,5*7</t>
  </si>
  <si>
    <t>-(3,14*1,2*1,2)</t>
  </si>
  <si>
    <t>JV : 4,5*3,74+4*10,8</t>
  </si>
  <si>
    <t>-(1,1*2,8+1,2*1,2*3+2*2,6)</t>
  </si>
  <si>
    <t>622311154RT6</t>
  </si>
  <si>
    <t>Zateplení ostění expandovaným polystyrénem, tloušťky 40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</si>
  <si>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</si>
  <si>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0,16*(0,6+1,2*2)</t>
  </si>
  <si>
    <t>0,2*((0,6+1,2*2)*2+(1,2+1,8*2)+1,2*3*6+1,8*3*4+2*3,14*1,2+1,1+2,8*2+(2+2,6*2))</t>
  </si>
  <si>
    <t>622311554RU1</t>
  </si>
  <si>
    <t>Zateplení ostění extrudovaným polystyrénem, tloušťky 40 mm, kontaktní nátěr a mozaiková omítka, Penetrace funkce: úprava savosti, adhezní můstek; ředidlo: voda (disperzní)</t>
  </si>
  <si>
    <t>JZ : 0,2*(2*2+1)</t>
  </si>
  <si>
    <t>622311563R00</t>
  </si>
  <si>
    <t>Zateplení parapetu extrudovaným polystyrénem, tloušťky 30 mm</t>
  </si>
  <si>
    <t>nanesení lepicího tmelu na izolační desky, nalepení desek, natažení stěrky, vtlačení výztužné tkaniny a přehlazení stěrky. Včetně parapetních lišt.</t>
  </si>
  <si>
    <t>0,25*(0,6*3+1,2*6+1,2+1,8*4+2,9)</t>
  </si>
  <si>
    <t>622422211R00</t>
  </si>
  <si>
    <t>Oprava vnějších omítek vápenných a vápenocementových hladkých, stupeň členitosti 1 a 2, v množství opravované plochy přes 10 do 20 %, s barvením na 100% opravované plochy, bez nákladů na umělecké dekorace fasád</t>
  </si>
  <si>
    <t>bez otlučení vadných míst</t>
  </si>
  <si>
    <t>Odkaz na mn. položky pořadí 160 : 146,75000</t>
  </si>
  <si>
    <t>622473187RT2</t>
  </si>
  <si>
    <t>Příplatek za okenní začišťovací lištu včetně dodávky</t>
  </si>
  <si>
    <t xml:space="preserve">vnitřní : </t>
  </si>
  <si>
    <t>1,2*1,2*6+1,2*1,8+0,6*1,2*2</t>
  </si>
  <si>
    <t>0,6*1,2</t>
  </si>
  <si>
    <t>1,8*1,8*4</t>
  </si>
  <si>
    <t>3,14*1,2*1,2</t>
  </si>
  <si>
    <t xml:space="preserve">interiér : </t>
  </si>
  <si>
    <t>1+1,3</t>
  </si>
  <si>
    <t>1,2*0,8</t>
  </si>
  <si>
    <t>1.pp : 1*2</t>
  </si>
  <si>
    <t>1.np : 2*2,6+1,1*2,8</t>
  </si>
  <si>
    <t xml:space="preserve">vnější : </t>
  </si>
  <si>
    <t>(0,6+1,2*2)</t>
  </si>
  <si>
    <t>((0,6+1,2*2)*2+(1,2+1,8*2)+1,2*3*6+1,8*3*4+2*3,14*1,2+1,1+2,8*2+(2+2,6*2))</t>
  </si>
  <si>
    <t>JZ : (2*2+1)</t>
  </si>
  <si>
    <t>622903111R00</t>
  </si>
  <si>
    <t>Očištění zdiva nebo betonu zdí a valů před započetím oprav ručně</t>
  </si>
  <si>
    <t>801-5</t>
  </si>
  <si>
    <t>před započetím oprav</t>
  </si>
  <si>
    <t>622904112R00</t>
  </si>
  <si>
    <t>Očištění fasád tlakovou vodou, složitost fasády 1 - 2</t>
  </si>
  <si>
    <t>4,5*18,2+7*5,5+4*1,5+5,5*3,7</t>
  </si>
  <si>
    <t>631312611R00</t>
  </si>
  <si>
    <t xml:space="preserve">Mazanina z betonu prostého tl. přes 50 do 80 mm třídy C 16/20,  </t>
  </si>
  <si>
    <t>(z kameniva) hlazená dřevěným hladítkem</t>
  </si>
  <si>
    <t>1.pp : 0,06*(9,65*5,85-2,6*0,9)</t>
  </si>
  <si>
    <t>631313621RM1</t>
  </si>
  <si>
    <t xml:space="preserve">Mazanina z betonu prostého tl. přes 80 do 120 mm třídy C 20/25,  </t>
  </si>
  <si>
    <t>1.pp : 0,1*(9,65*5,85-2,6*0,9)</t>
  </si>
  <si>
    <t>631315621R00</t>
  </si>
  <si>
    <t xml:space="preserve">Mazanina z betonu prostého tl. přes 120 do 240 mm třídy C 20/25,  </t>
  </si>
  <si>
    <t>přístavba : 0,15*6,6*9,3</t>
  </si>
  <si>
    <t>P4 : 0,15*44,13</t>
  </si>
  <si>
    <t>po zbourání komínu : 0,1*2,45*0,9</t>
  </si>
  <si>
    <t>631316231R00</t>
  </si>
  <si>
    <t xml:space="preserve">Mazanina z betonu prostého speciální povrchové úpravy mazanin hlazení strojně,  </t>
  </si>
  <si>
    <t>1.pp : 6,6*9,3</t>
  </si>
  <si>
    <t>631351101R00</t>
  </si>
  <si>
    <t>Bednění stěn, rýh a otvorů v podlahách zřízení</t>
  </si>
  <si>
    <t>podkladní : 0,15*(9,3*2+6,6)</t>
  </si>
  <si>
    <t>631351102R00</t>
  </si>
  <si>
    <t>Bednění stěn, rýh a otvorů v podlahách odstranění</t>
  </si>
  <si>
    <t>Odkaz na mn. položky pořadí 103 : 3,78000</t>
  </si>
  <si>
    <t>631361921RT4</t>
  </si>
  <si>
    <t>Výztuž mazanin z betonů a z lehkých betonů ze svařovaných sítí průměr drátu 6 mm, velikost oka 100/100 mm</t>
  </si>
  <si>
    <t>včetně distančních prvků</t>
  </si>
  <si>
    <t>podkladní beton : 4,4*6,6*9,3/1000*1,2</t>
  </si>
  <si>
    <t>P2 : 4,4*(7,04+1,62+8,04+1,71+16,24+17,1)/1000*1,2</t>
  </si>
  <si>
    <t>P4 : 4,4*44,13/1000*1,2</t>
  </si>
  <si>
    <t>P5 : 4,4*(46,8+9,02)/1000*1,2</t>
  </si>
  <si>
    <t>po zbourání komínu : 4,4*2,45*0,9/1000*1,2</t>
  </si>
  <si>
    <t>1.pp : 4,4*(9,65*5,85-2,6*0,9)/1000*1,2</t>
  </si>
  <si>
    <t>631571001R00</t>
  </si>
  <si>
    <t>Násyp pod podlahy z kameniva z kameniva  z kameniva těženého 0-4 pro zpevnění podkladu</t>
  </si>
  <si>
    <t>pod mazaniny a dlažby, popř. na plochých střechách, vodorovný nebo ve spádu, s udusáním a urovnáním povrchu,</t>
  </si>
  <si>
    <t>0,3*5,4*8,7</t>
  </si>
  <si>
    <t>1.pp : 0,1*9,65*5,85</t>
  </si>
  <si>
    <t>1.np P4 : 0,1*44,13</t>
  </si>
  <si>
    <t>632411140RT1</t>
  </si>
  <si>
    <t>Potěr ze suchých směsí samonivelační anhydritový, tloušťky 40 mm, bez penetrace</t>
  </si>
  <si>
    <t>s rozprostřením a uhlazením</t>
  </si>
  <si>
    <t>P2 : (7,04+1,62+8,04+1,71+16,24+17,1)</t>
  </si>
  <si>
    <t>P4 : 44,13</t>
  </si>
  <si>
    <t>P5 : (46,8+9,02)</t>
  </si>
  <si>
    <t>632415108RT2</t>
  </si>
  <si>
    <t>Potěr ze suchých směsí cementový samonivelační vyrovnávací, tloušťky 8 mm, včetně penetrace, Penetrace</t>
  </si>
  <si>
    <t>P3 : 1,2*1,4+1,5*3,35+1,65*2,4+1*1+0,9*1,5</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</si>
  <si>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</si>
  <si>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</si>
  <si>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</si>
  <si>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parapety : 0,35*(1,8*4+0,6)</t>
  </si>
  <si>
    <t>0,35*(1,2*6+1,2+0,6*2)</t>
  </si>
  <si>
    <t xml:space="preserve">stáv střecha pod nadezdívku atiky : </t>
  </si>
  <si>
    <t>0,3*(1,3+5,8+18,3+6,95+3,2)</t>
  </si>
  <si>
    <t>obnažené zdivo 1.PP- ukončení předezdívky : 0,1*(9,65*2+5,9*2+0,9*2)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</si>
  <si>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</si>
  <si>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</si>
  <si>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</si>
  <si>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1,2*6+0,6*2+1,2+1,8*4+1,8</t>
  </si>
  <si>
    <t>871218111R00</t>
  </si>
  <si>
    <t>Kladení dren. potrubí do rýhy, tvr. PVC, do 90 mm</t>
  </si>
  <si>
    <t>za opěrnou zídkou : 10+4</t>
  </si>
  <si>
    <t>831350012RAB</t>
  </si>
  <si>
    <t>Kanalizace z trub plastových D 160 mm, hloubka 1,5 m, Trubka plastová pro venkovní kanalizaci spoj: hrdlový; potrubí: jednovrstvé; materiál: PVC-U; povrch: hladký; DN/OD = 160; de = 160,0 mm; s = 4,7 m...</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</si>
  <si>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</si>
  <si>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splašková : </t>
  </si>
  <si>
    <t>od objektu do šachty : 3,5</t>
  </si>
  <si>
    <t>dešťová : 1,7</t>
  </si>
  <si>
    <t>28611223.AR</t>
  </si>
  <si>
    <t>Trubka plastová drenážní spoj: západkový; potrubí: jednovrstvé; materiál: PVC; povrch: žebrovaný; ohebná; DN = 100; vsakovací plocha = 34,0 cm2/m</t>
  </si>
  <si>
    <t>Odkaz na mn. položky pořadí 111 : 14,00000*1,1</t>
  </si>
  <si>
    <t>917862111RT7</t>
  </si>
  <si>
    <t>Osazení silničního nebo chodníkového betonového obrubníku včetně dodávky betonovéího obrubníku  1000/150/250 mm, stojatého, s boční opěrou z betonu prostého, do lože z betonu prostého C 12/15</t>
  </si>
  <si>
    <t>S dodáním hmot pro lože tl. 80-100 mm.</t>
  </si>
  <si>
    <t>15+6+15,5</t>
  </si>
  <si>
    <t>941941041R00</t>
  </si>
  <si>
    <t>Montáž lešení lehkého pracovního řadového s podlahami šířky od 1,00 do 1,20 m, výšky do 10 m</t>
  </si>
  <si>
    <t>800-3</t>
  </si>
  <si>
    <t>včetně kotvení</t>
  </si>
  <si>
    <t>pro bourání komína : 7*(5*2+0,6*2)</t>
  </si>
  <si>
    <t>941941291R00</t>
  </si>
  <si>
    <t>Montáž lešení lehkého pracovního řadového s podlahami příplatek za každý další i započatý měsíc použití lešení  šířky od 1,00 do 1,20 m a výšky do 10 m</t>
  </si>
  <si>
    <t>Odkaz na mn. položky pořadí 115 : 78,40000</t>
  </si>
  <si>
    <t>941941841R00</t>
  </si>
  <si>
    <t>Demontáž lešení lehkého řadového s podlahami šířky přes 1 do 1,2 m, výšky do 10 m</t>
  </si>
  <si>
    <t>Odkaz na mn. položky pořadí 116 : 78,40000</t>
  </si>
  <si>
    <t>941955003R00</t>
  </si>
  <si>
    <t>Lešení lehké pracovní pomocné pomocné, o výšce lešeňové podlahy přes 1,9 do 2,5 m</t>
  </si>
  <si>
    <t>1.pp : 54</t>
  </si>
  <si>
    <t>přístavba : 9*6</t>
  </si>
  <si>
    <t>5,85*7,4+9,7*5,85+1,4*1,3+3,55*1,5</t>
  </si>
  <si>
    <t>941955004R00</t>
  </si>
  <si>
    <t>Lešení lehké pracovní pomocné pomocné, o výšce lešeňové podlahy přes 2,5 do 3,5 m</t>
  </si>
  <si>
    <t>fasáda : 1,5*(4+7+18+9,5+7+11)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</si>
  <si>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</si>
  <si>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</si>
  <si>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</si>
  <si>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</si>
  <si>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953943125R00</t>
  </si>
  <si>
    <t>Osazování jiných kovových výrobků do betonu (např. kotev) se zajištěním polohy k bednění nebo k výztuži před zabetonováním  přes 30 kg do 120 kg/kus</t>
  </si>
  <si>
    <t>osazování výrobků ostatních jinde neuvedených, bez dodání</t>
  </si>
  <si>
    <t>přesunutí žebříku : 1</t>
  </si>
  <si>
    <t>953981206R00</t>
  </si>
  <si>
    <t>Chemické kotvy do betonu, do cihelného zdiva do betonu, hloubky 210 mm, M 24, malta pro chemické kotvy dvousložková do plných materiálů</t>
  </si>
  <si>
    <t>kotvení konstrukce FVE : 2*18*2</t>
  </si>
  <si>
    <t>95-100</t>
  </si>
  <si>
    <t>Repase stávajícího žebříku na střechu</t>
  </si>
  <si>
    <t>kpl</t>
  </si>
  <si>
    <t>900      RT3</t>
  </si>
  <si>
    <t>HZS, Práce v tarifní třídě 6 (např. tesař)</t>
  </si>
  <si>
    <t>h</t>
  </si>
  <si>
    <t>Prav.M</t>
  </si>
  <si>
    <t>HZS</t>
  </si>
  <si>
    <t>POL10_</t>
  </si>
  <si>
    <t>demontáž prvků na fasádě : 15</t>
  </si>
  <si>
    <t>zpětná nomtáž prvků na fasádě : 25</t>
  </si>
  <si>
    <t>nezměřitelné práce : 40</t>
  </si>
  <si>
    <t>44984114R</t>
  </si>
  <si>
    <t>přístoj hasicí práškový; P6Te; výtlačný prostředek dusík; náplň 6 kg; dostřik 4 m; doba činnosti min 12 s</t>
  </si>
  <si>
    <t>63444177.V</t>
  </si>
  <si>
    <t>Kotevní šroub M12x260mm - specifikace viz PD, uhlík. ocel, pozink</t>
  </si>
  <si>
    <t>342267112RT2</t>
  </si>
  <si>
    <t>Obklady konstrukcí sádrokartonovými deskami obklady dřevěných konstrukcí  obklad sloupů a trámů do 500 x500 mm  1x opláštění, třístranný, deska protipožární tloušťky 12,5 mm</t>
  </si>
  <si>
    <t>kanalizace : 3*2</t>
  </si>
  <si>
    <t>1.PP průvlaky : 9,65</t>
  </si>
  <si>
    <t>zakrytování VZT : 2,14*2,95</t>
  </si>
  <si>
    <t>5,8+13,7+3,3</t>
  </si>
  <si>
    <t>961044111R00</t>
  </si>
  <si>
    <t>Bourání základů z betonu prostého</t>
  </si>
  <si>
    <t>801-3</t>
  </si>
  <si>
    <t>nebo vybourání otvorů průřezové plochy přes 4 m2 v základech,</t>
  </si>
  <si>
    <t>1.pp : 0,15*2,1*3,5</t>
  </si>
  <si>
    <t>962031116R00</t>
  </si>
  <si>
    <t>Bourání příček z cihel pálených plných, tloušťky 140 mm</t>
  </si>
  <si>
    <t>nebo vybourání otvorů průřezové plochy přes 4 m2 v příčkách, včetně pomocného lešení o výšce podlahy do 1900 mm a pro zatížení do 1,5 kPa  (150 kg/m2),</t>
  </si>
  <si>
    <t>podezdívka sprchy : 0,3*1*4</t>
  </si>
  <si>
    <t>962032631R00</t>
  </si>
  <si>
    <t>Bourání zdiva nadzákladového komínového z jakýchkoliv cihel pálených, šamotových nebo vápenopískových nad střechou, na maltu vápenou nebo vápenocementovou</t>
  </si>
  <si>
    <t>nebo vybourání otvorů průřezové plochy přes 4 m2 ve zdivu nadzákladovém, včetně pomocného lešení o výšce podlahy do 1900 mm a pro zatížení do 1,5 kPa  (150 kg/m2)</t>
  </si>
  <si>
    <t>2,5*0,9*11</t>
  </si>
  <si>
    <t>962081131R00</t>
  </si>
  <si>
    <t>Bourání zdiva příček ze skleněných tvárnic, tloušťky do 100 mm</t>
  </si>
  <si>
    <t>nebo vybourání otvorů jakýchkoliv rozměrů, včetně pomocného lešení o výšce podlahy do 1900 mm a pro zatížení do 1,5 kPa  (150 kg/m2),</t>
  </si>
  <si>
    <t>1,8*1,8*3</t>
  </si>
  <si>
    <t>965042231RT2</t>
  </si>
  <si>
    <t>Bourání podkladů pod dlažby nebo litých celistvých dlažeb a mazanin  betonových nebo z litého asfaltu, tloušťky přes 100 mm, plochy do 4 m2</t>
  </si>
  <si>
    <t>1.pp : 0,15*9,65*5,85</t>
  </si>
  <si>
    <t>965081713R00</t>
  </si>
  <si>
    <t>Bourání podlah z keramických dlaždic, tloušťky do 10 mm, plochy přes 1 m2</t>
  </si>
  <si>
    <t>bez podkladního lože, s jakoukoliv výplní spár</t>
  </si>
  <si>
    <t>11 : 1,65*2,45+0,9*1,55</t>
  </si>
  <si>
    <t>12 : 1,5*3,35</t>
  </si>
  <si>
    <t>967042712R00</t>
  </si>
  <si>
    <t>Odsekání zdiva z kamene nebo betonu plošné tloušťky do 100 mm</t>
  </si>
  <si>
    <t>z pomocného lešení o výšce podlahy do 1900 mm a pro zatížení do 1,5 kPa  (150 kg/m2),</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</si>
  <si>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</si>
  <si>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</si>
  <si>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</si>
  <si>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</si>
  <si>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</si>
  <si>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0,9*2</t>
  </si>
  <si>
    <t>968072558R00</t>
  </si>
  <si>
    <t>Vybourání a vyjmutí kovových rámů a rolet rámů, včetně pomocného lešení o výšce podlahy do 1900 mm a pro zatížení do 1,5 kPa  (150 kg/m2) vrat, plochy do 5 m2</t>
  </si>
  <si>
    <t>3*3</t>
  </si>
  <si>
    <t>968083022R00</t>
  </si>
  <si>
    <t>Vybourání plastových výplní otvorů plných dveří, nad 2 m2</t>
  </si>
  <si>
    <t>969011121R00</t>
  </si>
  <si>
    <t>Vybourání vodovodního, plynového a podobného vedení DN do 52 mm</t>
  </si>
  <si>
    <t>včetně pomocného lešení o výšce podlahy do 1900 mm a pro zatížení do 1,5 kPa  (150 kg/m2),</t>
  </si>
  <si>
    <t>předpoklad : 50</t>
  </si>
  <si>
    <t>80</t>
  </si>
  <si>
    <t>969021111R00</t>
  </si>
  <si>
    <t>Vybourání kanalizačního potrubí DN do 100 mm</t>
  </si>
  <si>
    <t>50</t>
  </si>
  <si>
    <t>970031200R00</t>
  </si>
  <si>
    <t>Jádrové vrtání, kruhové prostupy v cihelném zdivu jádrové vrtání, do D 200 mm</t>
  </si>
  <si>
    <t>prostup VZT : 0,35*2</t>
  </si>
  <si>
    <t>970031250R00</t>
  </si>
  <si>
    <t>Jádrové vrtání, kruhové prostupy v cihelném zdivu jádrové vrtání, do D 250 mm</t>
  </si>
  <si>
    <t>1.pp VZT : 0,4*2</t>
  </si>
  <si>
    <t>971033651R00</t>
  </si>
  <si>
    <t>Vybourání otvorů ve zdivu cihelném z jakýchkoliv cihel pálených  na jakoukoliv maltu vápenou nebo vápenocementovou, plochy do 4 m2, tloušťky do 600 mm</t>
  </si>
  <si>
    <t>základovém nebo nadzákladovém,</t>
  </si>
  <si>
    <t>1.pp : 0,4*(1,1*2+0,81*0,81*2+1,8*0,6)</t>
  </si>
  <si>
    <t>1.np : 0,35*(2,4*2,4+1,1*2,9+3,25*2,7+1*2,1*3+1,2*0,8)</t>
  </si>
  <si>
    <t>971042361R00</t>
  </si>
  <si>
    <t>Vybourání otvorů v betonových příčkách a zdech plochy do 0,09 m2, tloušťky do 600 mm</t>
  </si>
  <si>
    <t>základových nebo nadzákladových,</t>
  </si>
  <si>
    <t>prostup kanalizace : 3</t>
  </si>
  <si>
    <t>972012311R00</t>
  </si>
  <si>
    <t>Vybourání otvorů  z lehkých betonů v prefabrikovaných stropech tloušťky přes 120 mm, plochy do 0,25 m2</t>
  </si>
  <si>
    <t>kanalizace : 1</t>
  </si>
  <si>
    <t>VZT : 2</t>
  </si>
  <si>
    <t>973031335R00</t>
  </si>
  <si>
    <t>Vysekání v cihelném zdivu výklenků a kapes kapes na jakoukoliv maltu vápennou nebo vápenocementovou, plochy do 0,16 m2, hloubky do 300 mm</t>
  </si>
  <si>
    <t>průvlak : 4+4</t>
  </si>
  <si>
    <t>973031844R00</t>
  </si>
  <si>
    <t>Vysekání v cihelném zdivu výklenků a kapes kapes pro zavázání nových zdí  na maltu cementovou, tloušťky do 300 mm</t>
  </si>
  <si>
    <t>přístavba : 3*2</t>
  </si>
  <si>
    <t>974031142R00</t>
  </si>
  <si>
    <t>Vysekání rýh v jakémkoliv zdivu cihelném v ploše  do hloubky 70 mm, šířky do 70 mm</t>
  </si>
  <si>
    <t>kanalizace : 22,3</t>
  </si>
  <si>
    <t>974031164R00</t>
  </si>
  <si>
    <t>Vysekání rýh v jakémkoliv zdivu cihelném v ploše  do hloubky 150 mm, šířky do 150 mm</t>
  </si>
  <si>
    <t>1.pp : 0,4/0,15*1,4</t>
  </si>
  <si>
    <t>0,4/0,15*1,2*2</t>
  </si>
  <si>
    <t>1.np : 0,35/0,15*1,3*4+0,35/0,15*1,4+0,35/0,15*1,5</t>
  </si>
  <si>
    <t>otvor ve střeše : 2,45*2</t>
  </si>
  <si>
    <t>chránička FVE : 6,5</t>
  </si>
  <si>
    <t>kanalizace : 8,8</t>
  </si>
  <si>
    <t>974031167R00</t>
  </si>
  <si>
    <t>Vysekání rýh v jakémkoliv zdivu cihelném v ploše  do hloubky 150 mm, šířky do 300 mm</t>
  </si>
  <si>
    <t>0,35/0,15*3,55</t>
  </si>
  <si>
    <t>0,35/0,15*4,5</t>
  </si>
  <si>
    <t>975022241R00</t>
  </si>
  <si>
    <t>Podchycení nadzákladového zdiva dřevěnou výztuhou do výšky 3 m  při tloušťce zdiva do 450 mm, při délce podchycení do 3 m</t>
  </si>
  <si>
    <t>vybourání otvorů pro provlékání vynášecích trámů a kapes pro vzpěry a oboustranné vynesení podchycené konstrukce</t>
  </si>
  <si>
    <t>1.pp : 9,5*2+5,9*2</t>
  </si>
  <si>
    <t>975043121R00</t>
  </si>
  <si>
    <t>Jednořadové podchycení stropů pro osazení nosníků pro osazení nosníků do výšky podchycení 3,5 m  při zatížení hmotnosti přes 750 do 1000 kg/m</t>
  </si>
  <si>
    <t>1.pp : (9,5*2+5,9*2)*3</t>
  </si>
  <si>
    <t>976083131R00</t>
  </si>
  <si>
    <t>Vybourání madel, objímek, rámů, mříží apod. mřížových škrabáků, stoupacích želez, komínových konzol a pod  ze zdiva cihelného</t>
  </si>
  <si>
    <t>demontáž požárního žebříku : 8</t>
  </si>
  <si>
    <t>976085311R00</t>
  </si>
  <si>
    <t>Vybourání madel, objímek, rámů, mříží apod. kanalizačních rámů litinových, z rýhovaného plechu nebo betonových včetně poklopů nebo mříží  plochy do 0,6 m2</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</si>
  <si>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</si>
  <si>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</si>
  <si>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</si>
  <si>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</si>
  <si>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1.pp : 2,15*(9,65*2+5,85*2+0,9*2)</t>
  </si>
  <si>
    <t>978015231R00</t>
  </si>
  <si>
    <t>Otlučení omítek vápenných nebo vápenocementových vnějších s vyškrabáním spár, s očištěním zdiva  1. až 4. stupni složitosti, v rozsahu do 20 %</t>
  </si>
  <si>
    <t>stáv- fasády : 4,5*18,2+7*5,5+4*1,5+5,5*3,7</t>
  </si>
  <si>
    <t>978059531R00</t>
  </si>
  <si>
    <t>Odsekání a odebrání obkladů stěn z obkládaček vnitřních z jakýchkoliv materiálů, plochy přes 2 m2</t>
  </si>
  <si>
    <t>včetně otlučení podkladní omítky až na zdivo,</t>
  </si>
  <si>
    <t>1,5*((0,9*2+1,55*2)+1*3+1,65*2+2,45*2)</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</si>
  <si>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</si>
  <si>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</si>
  <si>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</si>
  <si>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</si>
  <si>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</si>
  <si>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711111001RZ2</t>
  </si>
  <si>
    <t>Provedení izolace proti zemní vlhkosti natěradly za studena na ploše vodorovné nátěrem penetračním, 1 x nátěr, včetně dodávky penetračního laku ALP-M, Penetrace asfaltová; funkce: zpevnění povrchu, adhezní můstek; ředidlo: organické</t>
  </si>
  <si>
    <t>800-711</t>
  </si>
  <si>
    <t>1.pp : (9,65*5,85-2,6*0,9)</t>
  </si>
  <si>
    <t>strop nad 1.pp : 6,55*9,65</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</si>
  <si>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</si>
  <si>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</si>
  <si>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</si>
  <si>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</si>
  <si>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strop nad 1.pp : 6,55*9,65*1,15</t>
  </si>
  <si>
    <t>1.pp : (9,65*5,85-2,6*0,9)*1,15</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</si>
  <si>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</si>
  <si>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</si>
  <si>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obnažené zdivo 1.PP : 0,6*(9,65*2+5,9*2+0,9*2)*1,15</t>
  </si>
  <si>
    <t>711171559RT3</t>
  </si>
  <si>
    <t>Provedení izolace proti zemní vlhkosti termoplasty vodorovné, volně položené, fólie z PVC, tloušťky 1,5 mm, Fólie hladká hydroizolační tl. = 1,50 mm; funkce: protiradonová; materiál: PVC-P</t>
  </si>
  <si>
    <t>přístavba : 6,6*9,3*1,15</t>
  </si>
  <si>
    <t>P4 : 44,13*1,15</t>
  </si>
  <si>
    <t>711172559RT3</t>
  </si>
  <si>
    <t>Provedení izolace proti zemní vlhkosti termoplasty svislé, volně položené, fólie z PVC, tloušťky 1,5 mm, Fólie hladká hydroizolační tl. = 1,50 mm; funkce: protiradonová; materiál: PVC-P</t>
  </si>
  <si>
    <t>podkladní deska : 0,15*(9,3*2+6,6)</t>
  </si>
  <si>
    <t>711191171RT2</t>
  </si>
  <si>
    <t>Provedení izolace proti zemní vlhkosti ostatní vodorovné uložení, podkladní textilie, 300 g/m2</t>
  </si>
  <si>
    <t>podkladní přístavba : 6,6*9,3*1,15</t>
  </si>
  <si>
    <t>711191172RT2</t>
  </si>
  <si>
    <t>Provedení izolace proti zemní vlhkosti ostatní vodorovné uložení, ochranná textilie, 300 g/m2</t>
  </si>
  <si>
    <t>Odkaz na mn. položky pořadí 169 : 121,33650</t>
  </si>
  <si>
    <t>711191271RT2</t>
  </si>
  <si>
    <t>Provedení izolace proti zemní vlhkosti ostatní svislé uložení, podkladní textilie, 300 g/m2</t>
  </si>
  <si>
    <t>podkladní deska : 0,15*(9,3*2+6,6)*1,1</t>
  </si>
  <si>
    <t>711191272RT2</t>
  </si>
  <si>
    <t>Provedení izolace proti zemní vlhkosti ostatní svislé uložení, ochranná textilie, 300 g/m2</t>
  </si>
  <si>
    <t>711212000R00</t>
  </si>
  <si>
    <t>Izolace proti vodě nátěr podkladní pod hydroizolační stěrky</t>
  </si>
  <si>
    <t>Odkaz na mn. položky pořadí 174 : 27,11460</t>
  </si>
  <si>
    <t>711212002RT1</t>
  </si>
  <si>
    <t>Izolace proti vodě stěrka hydroizolační  proti zemní vlhkosti</t>
  </si>
  <si>
    <t xml:space="preserve">přístavba : </t>
  </si>
  <si>
    <t>za sprchou : 1*2,2*2</t>
  </si>
  <si>
    <t>za sprchou - zaměstn. : 2,2*1*3</t>
  </si>
  <si>
    <t>podkladní blok konstrukce FVE : (0,05*0,21*4+0,21*0,21)*18*2</t>
  </si>
  <si>
    <t>711823121RT3</t>
  </si>
  <si>
    <t>Ochrana konstrukcí nopovou fólií svisle, výška nopu 8 mm, včetně dodávky fólie</t>
  </si>
  <si>
    <t>KZS pod terénem : (0,6+0,4)*(7+27,75+7+3,8+11)</t>
  </si>
  <si>
    <t>998711201R00</t>
  </si>
  <si>
    <t>Přesun hmot pro izolace proti vodě svisle do 6 m</t>
  </si>
  <si>
    <t>50 m vodorovně měřeno od těžiště půdorysné plochy skládky do těžiště půdorysné plochy objektu</t>
  </si>
  <si>
    <t>712311101RZ1</t>
  </si>
  <si>
    <t>Povlakové krytiny střech do 10° za studena nátěrem 1 x, penetračním nebo asfaltovým lakem, včetně dodávky materiálu, Penetrace asfaltová; funkce: zpevnění povrchu, adhezní můstek; ředidlo: organické</t>
  </si>
  <si>
    <t>přístavba - parotěs : 6*9+1,2*(9*2+6*2)*2</t>
  </si>
  <si>
    <t xml:space="preserve">S2 : </t>
  </si>
  <si>
    <t>17,3*6+0,8*(6,55*2+17,3*2)*2</t>
  </si>
  <si>
    <t>712331101RZ1</t>
  </si>
  <si>
    <t>Povlakové krytiny střech do 10° pásy na sucho 1 vrstva, včetně dodávky pásu izolačního z oxidovaného asfaltu volně uloženého; nosná vložka strojní hadrová lepenka, Pás hydroizolační asfaltový tl. = 0,7 mm; funkce: separační; asfalt: oxidovaný; nosná vložka: impregnovaný karton</t>
  </si>
  <si>
    <t>712341559RT1</t>
  </si>
  <si>
    <t>Povlakové krytiny střech do 10° pásy přitavením v celé ploše, 1 vrstva, bez dodávky pásu</t>
  </si>
  <si>
    <t>712372111RV3</t>
  </si>
  <si>
    <t>Povlakové krytiny střech do 10° termoplasty kotvené do betonu, 4 kotvy/m2, pro tl. izolace do 300 mm, včetně dodávky fólie, tloušťky 1,5 mm, Fólie hladká hydroizolační tl. = 1,50 mm; materiál: PVC-P; nosná vložka: PES tkanina</t>
  </si>
  <si>
    <t xml:space="preserve">použitá PVC fólie musí být samozhášivá! (instalace FVE) : </t>
  </si>
  <si>
    <t>přístavba, S1 : 6*9*1,2</t>
  </si>
  <si>
    <t>(0,6+0,3)*(9*2+6*2)*1,2</t>
  </si>
  <si>
    <t>17,3*6*1,2+1*(6,55*2+17,3*2)*1,2</t>
  </si>
  <si>
    <t>712378002R00</t>
  </si>
  <si>
    <t>Povlakové krytiny střech do 10° termoplasty Doplňkové konstrukce k povlakovým krytinám z fólií atiková okapnice, RŠ 200 mm, z pozinkovaného plechu s povrchovou úpravou PVC</t>
  </si>
  <si>
    <t xml:space="preserve">  včetně dodávek výrobků</t>
  </si>
  <si>
    <t>přístavba : 7+9,5*2</t>
  </si>
  <si>
    <t>(6,95+18,05+1,29+3,74)</t>
  </si>
  <si>
    <t>712378006R00</t>
  </si>
  <si>
    <t>Povlakové krytiny střech do 10° termoplasty Doplňkové konstrukce k povlakovým krytinám z fólií rohová lišta vnější, RŠ 100 mm, z pozinkovaného plechu s povrchovou úpravou PVC</t>
  </si>
  <si>
    <t>přístavba : 9*2+6</t>
  </si>
  <si>
    <t>712378007R00</t>
  </si>
  <si>
    <t>Povlakové krytiny střech do 10° termoplasty Doplňkové konstrukce k povlakovým krytinám z fólií rohová lišta vnitřní, RŠ 100 mm, z pozinkovaného plechu s povrchovou úpravou PVC</t>
  </si>
  <si>
    <t>(6,55*2+17,3*2)</t>
  </si>
  <si>
    <t>712391171RZ7</t>
  </si>
  <si>
    <t>Textílie na střechách do 10° podkladní, včetně dodávky netkané sklovláknité textílie plošné hmotnosti 120 g/m2</t>
  </si>
  <si>
    <t>Odkaz na mn. položky pořadí 180 : 279,00000</t>
  </si>
  <si>
    <t>62852263R</t>
  </si>
  <si>
    <t>Pás hydroizolační asfaltový tloušťka = 4,0 mm; asfalt: modifikovaný; nosná vložka: skelná tkanina; horní strana: minerální posyp; spodní strana: PE fólie</t>
  </si>
  <si>
    <t>Odkaz na mn. položky pořadí 179 : 306,12000*1,2</t>
  </si>
  <si>
    <t>998712201R00</t>
  </si>
  <si>
    <t>Přesun hmot pro povlakové krytiny v objektech výšky do 6 m</t>
  </si>
  <si>
    <t>50 m vodorovně</t>
  </si>
  <si>
    <t>713121111R00</t>
  </si>
  <si>
    <t>Montáž tepelné izolace podlah  jednovrstvá, bez dodávky materiálu</t>
  </si>
  <si>
    <t>800-713</t>
  </si>
  <si>
    <t>stáv. střecha : 17,3*6</t>
  </si>
  <si>
    <t>713121121R00</t>
  </si>
  <si>
    <t>Montáž tepelné izolace podlah  dvouvrstvá, bez dodávky materiálu</t>
  </si>
  <si>
    <t>S1 : 6*9</t>
  </si>
  <si>
    <t>P2 : 7,04+1,62+8,04+1,71+16,24+17,1</t>
  </si>
  <si>
    <t>P5 : 46,8+9,02</t>
  </si>
  <si>
    <t>713131131R00</t>
  </si>
  <si>
    <t>Montáž tepelné izolace stěn lepením</t>
  </si>
  <si>
    <t xml:space="preserve">atiky - vnitřní strana, XPS 5cm : </t>
  </si>
  <si>
    <t>přístavba - parotěs : 0,9*(9*2+6*2)</t>
  </si>
  <si>
    <t>0,7*(6,55*2+17,3*2)</t>
  </si>
  <si>
    <t>713141124R00</t>
  </si>
  <si>
    <t>Montáž tepelné izolace plochých střech lepená na pruhy z PU lepidla</t>
  </si>
  <si>
    <t xml:space="preserve">horní plocha atik : </t>
  </si>
  <si>
    <t>přístavba - parotěs : 0,3*(9*2+6*2)</t>
  </si>
  <si>
    <t>0,3*(6,55*2+17,3*2)</t>
  </si>
  <si>
    <t>713191100RT9</t>
  </si>
  <si>
    <t>Izolace tepelné běžných konstrukcí - doplňky položení separační fólie, včetně dodávky PE fólie, Fólie hladká separační</t>
  </si>
  <si>
    <t>713191221R00</t>
  </si>
  <si>
    <t>Izolace tepelné běžných konstrukcí - doplňky obložení stěn pásky 100 mm, včetně dodávky materiálu</t>
  </si>
  <si>
    <t xml:space="preserve">1.np : </t>
  </si>
  <si>
    <t>přístavba : 5,7*4+3*2+2,85*2+2,5*2+2,9*2+3,2*2+1,9*2+1,8*2+0,9*4+3,2*2+2,2*2</t>
  </si>
  <si>
    <t>stávající : 7,35*2+5,8*2+9,65*2+5,85*2+4,1+2,1</t>
  </si>
  <si>
    <t xml:space="preserve"> 1.PP : (9,65*2+5,9*2+0,9*2)</t>
  </si>
  <si>
    <t>28375460R</t>
  </si>
  <si>
    <t>Výrobek izolační pro budovy z extrudovaného polystyrenu (XPS) tvar: deska; lambda = 0,035 W/(m.K); pevnost v tlaku CS 300 kPa; RtF: E</t>
  </si>
  <si>
    <t>přístavba - parotěs : 0,05*0,9*(9*2+6*2)</t>
  </si>
  <si>
    <t>0,05*0,7*(6,55*2+17,3*2)</t>
  </si>
  <si>
    <t>přístavba - parotěs : 0,05*0,3*(9*2+6*2)</t>
  </si>
  <si>
    <t>0,05*0,3*(6,55*2+17,3*2)</t>
  </si>
  <si>
    <t>28375705R</t>
  </si>
  <si>
    <t>Výrobek izolační pro budovy z pěnového polystyrenu (EPS) tvar: deska; OH = 25 kg/m3; lambda = 0,035 W/(m.K); pevnost v tlaku CS 150 kPa; RtF: E</t>
  </si>
  <si>
    <t>P2 : 0,13*(7,04+1,62+8,04+1,71+16,24+17,1)*1,05</t>
  </si>
  <si>
    <t>P4 : 0,13*44,13*1,05</t>
  </si>
  <si>
    <t>P5 : 0,13*(46,8+9,02)*1,05</t>
  </si>
  <si>
    <t>28375766.AR</t>
  </si>
  <si>
    <t>Výrobek izolační pro budovy z pěnového polystyrenu (EPS) tvar: deska; OH = 20 kg/m3; lambda = 0,037 W/(m.K); pevnost v tlaku CS 100 kPa; RtF: E</t>
  </si>
  <si>
    <t>S1 : 0,15*6*9*1,05</t>
  </si>
  <si>
    <t>stáv. střecha S2 : 0,22*17,3*6*1,05</t>
  </si>
  <si>
    <t>28375971R</t>
  </si>
  <si>
    <t>Výrobek izolační pro budovy z pěnového polystyrenu (EPS) tvar: spádová deska; označení: S; OH = 20 kg/m3; lambda = 0,037 W/(m.K); pevnost v tlaku CS 100 kPa; RtF: E</t>
  </si>
  <si>
    <t>po zbourání komínu : 0,4*2,45*0,9*1,05</t>
  </si>
  <si>
    <t>998713201R00</t>
  </si>
  <si>
    <t>Přesun hmot pro izolace tepelné v objektech výšky do 6 m</t>
  </si>
  <si>
    <t>721176101R00</t>
  </si>
  <si>
    <t>Potrubí HT připojovací vnější průměr D 32 mm, tloušťka stěny 1,8 mm, DN 30</t>
  </si>
  <si>
    <t>800-721</t>
  </si>
  <si>
    <t>včetně tvarovek, objímek. Bez zednických výpomocí.</t>
  </si>
  <si>
    <t>1.np : 0,5+2,5*2</t>
  </si>
  <si>
    <t>721176103R00</t>
  </si>
  <si>
    <t>Potrubí HT připojovací vnější průměr D 50 mm, tloušťka stěny 1,8 mm, DN 50</t>
  </si>
  <si>
    <t>1*3</t>
  </si>
  <si>
    <t>0,8+1*2+1,5+2+1,5+1+1,5*9</t>
  </si>
  <si>
    <t>721176105R00</t>
  </si>
  <si>
    <t>Potrubí HT připojovací vnější průměr D 110 mm, tloušťka stěny 2,7 mm, DN 100</t>
  </si>
  <si>
    <t>0,8*11</t>
  </si>
  <si>
    <t>721176114R00</t>
  </si>
  <si>
    <t>Potrubí HT odpadní svislé vnější průměr D 75 mm, tloušťka stěny 1,9 mm, DN 70</t>
  </si>
  <si>
    <t>odvětrání : 4,5</t>
  </si>
  <si>
    <t>0,6+1</t>
  </si>
  <si>
    <t>721176117R00</t>
  </si>
  <si>
    <t>Potrubí HT odpadní svislé vnější průměr D 160 mm, tloušťka stěny 3,9 mm, DN 150</t>
  </si>
  <si>
    <t>721176222R00</t>
  </si>
  <si>
    <t>Potrubí KG svodné (ležaté) v zemi vnější průměr D 110 mm, tloušťka stěny 3,2 mm, DN 100</t>
  </si>
  <si>
    <t>1,7+1+1,2+3,5+1*4+1</t>
  </si>
  <si>
    <t>721176223R00</t>
  </si>
  <si>
    <t>Potrubí KG svodné (ležaté) v zemi vnější průměr D 125 mm, tloušťka stěny 3,2 mm, DN 125</t>
  </si>
  <si>
    <t>4,5+6</t>
  </si>
  <si>
    <t>721176224R00</t>
  </si>
  <si>
    <t>Potrubí KG svodné (ležaté) v zemi vnější průměr D 160 mm, tloušťka stěny 4,0 mm, DN 150</t>
  </si>
  <si>
    <t>4,5+5+3</t>
  </si>
  <si>
    <t>dešťová : 5,5</t>
  </si>
  <si>
    <t>721176232R00</t>
  </si>
  <si>
    <t>Potrubí KG svodné (ležaté) zavěšené vnější průměr D 110 mm, tloušťka stěny 3,2 mm, DN 100</t>
  </si>
  <si>
    <t>1.pp : 2,5+6</t>
  </si>
  <si>
    <t>2+1</t>
  </si>
  <si>
    <t>721176234R00</t>
  </si>
  <si>
    <t>Potrubí KG svodné (ležaté) zavěšené vnější průměr D 160 mm, tloušťka stěny 4,0 mm, DN 150</t>
  </si>
  <si>
    <t>10+3</t>
  </si>
  <si>
    <t>721176244R00</t>
  </si>
  <si>
    <t>Potrubí KG dešťové (svislé) vnější průměr D 160 mm, tloušťka stěny 4,0 mm, DN 160</t>
  </si>
  <si>
    <t>721194105R00</t>
  </si>
  <si>
    <t>Zřízení přípojek na potrubí D 50 mm, materiál ve specifikaci</t>
  </si>
  <si>
    <t>vyvedení a upevnění odpadních výpustek,</t>
  </si>
  <si>
    <t>5+2+4+3+3</t>
  </si>
  <si>
    <t>721194109R00</t>
  </si>
  <si>
    <t>Zřízení přípojek na potrubí D 110  mm, materiál ve specifikaci</t>
  </si>
  <si>
    <t>721231114RT4</t>
  </si>
  <si>
    <t>Střešní vtoky vtok pro střechu s povlakovou krytinou, střecha zateplená, výška izolace do 300 mm, D 75, 110, 125 mm, včetně dodávky materiálu</t>
  </si>
  <si>
    <t>721273144R00</t>
  </si>
  <si>
    <t>Ventilační hlavice D 75 mm, z PVC, s posuvným mezikružím, povrch stabilizován proti UV záření, včetně dodávky materiálu</t>
  </si>
  <si>
    <t>jinde nespecifikované práce : 15</t>
  </si>
  <si>
    <t>998721201R00</t>
  </si>
  <si>
    <t>Přesun hmot pro vnitřní kanalizaci v objektech výšky do 6 m</t>
  </si>
  <si>
    <t>50 m vodorovně, měřeno od těžiště půdorysné plochy skládky do těžiště půdorysné plochy objektu</t>
  </si>
  <si>
    <t>722170911R00</t>
  </si>
  <si>
    <t>Opravy vodovodního potrubí z plastových trubek vsazení odbočky   D 32 mm</t>
  </si>
  <si>
    <t>722172311R00</t>
  </si>
  <si>
    <t>Potrubí z plastických hmot polypropylenové potrubí PP-R, D 20 mm, s 2,8 mm, PN 16, polyfúzně svařované, včetně zednických výpomocí</t>
  </si>
  <si>
    <t>včetně tvarovek, bez zednických výpomocí</t>
  </si>
  <si>
    <t>3+1,5+0,5*5+0,5*2*10</t>
  </si>
  <si>
    <t>722172312R00</t>
  </si>
  <si>
    <t>Potrubí z plastických hmot polypropylenové potrubí PP-R, D 25 mm, s 3,5 mm, PN 16, polyfúzně svařované, včetně zednických výpomocí</t>
  </si>
  <si>
    <t>1.np : 2*(6+2+1,5+2+0,7+1,5+2,51+2+1+0,6+2+4,5+0,5+0,5+1*2)+1,5+3+1,5</t>
  </si>
  <si>
    <t>722172313R00</t>
  </si>
  <si>
    <t>Potrubí z plastických hmot polypropylenové potrubí PP-R, D 32 mm, s 4,4 mm, PN 16, polyfúzně svařované, včetně zednických výpomocí</t>
  </si>
  <si>
    <t>1.pp : 0,6+3,5+2,5*4+6+7+2</t>
  </si>
  <si>
    <t>1.np : 3*(0,6+19+1+4)+0,7+2+1+2*2</t>
  </si>
  <si>
    <t>722172351R00</t>
  </si>
  <si>
    <t>Potrubí z plastických hmot doplňky pro potrubí z plastických hmot křížení (výhybka), D 20 mm</t>
  </si>
  <si>
    <t>15</t>
  </si>
  <si>
    <t>722172352R00</t>
  </si>
  <si>
    <t>Potrubí z plastických hmot doplňky pro potrubí z plastických hmot křížení (výhybka), D 25 mm</t>
  </si>
  <si>
    <t>20</t>
  </si>
  <si>
    <t>722172353R00</t>
  </si>
  <si>
    <t>Potrubí z plastických hmot doplňky pro potrubí z plastických hmot křížení (výhybka), D 32 mm</t>
  </si>
  <si>
    <t>722181211RT7</t>
  </si>
  <si>
    <t>Izolace vodovodního potrubí návleková z trubic z pěnového polyetylenu, tloušťka stěny 6 mm, d 22 mm</t>
  </si>
  <si>
    <t>Odkaz na mn. položky pořadí 216 : 17,00000</t>
  </si>
  <si>
    <t>722181211RT8</t>
  </si>
  <si>
    <t>Izolace vodovodního potrubí návleková z trubic z pěnového polyetylenu, tloušťka stěny 6 mm, d 25 mm</t>
  </si>
  <si>
    <t>Odkaz na mn. položky pořadí 217 : 64,62000</t>
  </si>
  <si>
    <t>722181211RU1</t>
  </si>
  <si>
    <t>Izolace vodovodního potrubí návleková z trubic z pěnového polyetylenu, tloušťka stěny 6 mm, d 32 mm</t>
  </si>
  <si>
    <t>Odkaz na mn. položky pořadí 218 : 110,60000</t>
  </si>
  <si>
    <t>722190402R00</t>
  </si>
  <si>
    <t>Vyvedení a upevnění výpustek DN 20</t>
  </si>
  <si>
    <t>2*(2+5+1+1+1)+2+3+2+2+2+2+1+2</t>
  </si>
  <si>
    <t>722202432R00</t>
  </si>
  <si>
    <t>Kohout kulový rozebíratelný, spoj svařováním, D 20 mm, včetně dodávky materiálu</t>
  </si>
  <si>
    <t>722202443R00</t>
  </si>
  <si>
    <t>Kohout kulový rozebíratelný s vypouštěním, spoj svařováním, D 25 mm, včetně dodávky materiálu</t>
  </si>
  <si>
    <t>1+1</t>
  </si>
  <si>
    <t>722202444R00</t>
  </si>
  <si>
    <t>Kohout kulový rozebíratelný s vypouštěním, spoj svařováním, D 32 mm, včetně dodávky materiálu</t>
  </si>
  <si>
    <t>722202213R00</t>
  </si>
  <si>
    <t>Nástěnka vnitřní závit,  spoj svařováním, D 20 mm x DN 15, včetně dodávky materiálu</t>
  </si>
  <si>
    <t>36</t>
  </si>
  <si>
    <t>722235654R00</t>
  </si>
  <si>
    <t>Ventil zpětný ventil, vnitřní-vnitřní závit, DN 32, PN 20, mosaz</t>
  </si>
  <si>
    <t>722235124R00</t>
  </si>
  <si>
    <t>Kohout kulový, mosazný, vnitřní-vnitřní závit, DN 32, PN 35, včetně dodávky materiálu</t>
  </si>
  <si>
    <t>hlavní uzávěr : 1</t>
  </si>
  <si>
    <t>722239102R00</t>
  </si>
  <si>
    <t>Montáž armatury závitové se dvěma závity G 3/4"</t>
  </si>
  <si>
    <t>směšovací ventil : 1</t>
  </si>
  <si>
    <t>722241112R00</t>
  </si>
  <si>
    <t>Armatury požární ventil zahradní bez hadicové přípojky - hydrant, G 3/4"</t>
  </si>
  <si>
    <t>722254115RT1</t>
  </si>
  <si>
    <t>Požární příslušenství skříň hydrantová ocelová s nátěrem s výzbrojí , D 25</t>
  </si>
  <si>
    <t>soubor</t>
  </si>
  <si>
    <t>998722201R00</t>
  </si>
  <si>
    <t>Přesun hmot pro vnitřní vodovod v objektech výšky do 6 m</t>
  </si>
  <si>
    <t>vodorovně do 50 m</t>
  </si>
  <si>
    <t>725110814R00</t>
  </si>
  <si>
    <t>Demontáž klozetů kombinovaných</t>
  </si>
  <si>
    <t>725014161R00</t>
  </si>
  <si>
    <t>Klozetové mísy závěsné, bilé, hluboké splachování, zadní, včetně sedátka, šířka 360 mm, hloubka 510 mm, výška 400 mm</t>
  </si>
  <si>
    <t>WC1 : 1</t>
  </si>
  <si>
    <t>725119306R00</t>
  </si>
  <si>
    <t>Klozetové mísy montáž  závěsné</t>
  </si>
  <si>
    <t>WC2 : 3</t>
  </si>
  <si>
    <t>725129201R00</t>
  </si>
  <si>
    <t>Montáž pisoárového záchodku bez nádrže</t>
  </si>
  <si>
    <t>725210821R00</t>
  </si>
  <si>
    <t>Demontáž umyvadel umyvadel bez výtokových armatur</t>
  </si>
  <si>
    <t>725017161R00</t>
  </si>
  <si>
    <t>Umyvadlo na šrouby, bílé, šířka 500 mm, hloubka 410 mm</t>
  </si>
  <si>
    <t>U1 : 1</t>
  </si>
  <si>
    <t>U3 : 1</t>
  </si>
  <si>
    <t>U2 : 5</t>
  </si>
  <si>
    <t>725017168R00</t>
  </si>
  <si>
    <t>Kryt sifonu keramický bílý</t>
  </si>
  <si>
    <t>725249102R00</t>
  </si>
  <si>
    <t>Montáž sprchové mísy a vaničky sprchových mís a vaniček</t>
  </si>
  <si>
    <t>S1+S2 : 2</t>
  </si>
  <si>
    <t>725249103R00</t>
  </si>
  <si>
    <t xml:space="preserve">Montáž sprchového koutu  </t>
  </si>
  <si>
    <t>1 : 1</t>
  </si>
  <si>
    <t>725240812R00</t>
  </si>
  <si>
    <t>Demontáž sprchových kabin a mís mís bez výtokových armatur</t>
  </si>
  <si>
    <t>725292035R00</t>
  </si>
  <si>
    <t>Koupelnové doplňky držák na toaletní papír , nerezový</t>
  </si>
  <si>
    <t>725292041R00</t>
  </si>
  <si>
    <t>Koupelnové doplňky dávkovač tekutého mýdla, obsah 0,5 l, nerezový</t>
  </si>
  <si>
    <t>5+1+1</t>
  </si>
  <si>
    <t>725292061R00</t>
  </si>
  <si>
    <t xml:space="preserve">Koupelnové doplňky WC kartáč s nerezovým držákem na stěnu,  </t>
  </si>
  <si>
    <t>725299101R00</t>
  </si>
  <si>
    <t>Koupelnové doplňky Montáž koupelnových doplňků mýdelníků, držáků apod.</t>
  </si>
  <si>
    <t xml:space="preserve">dělící příčky mezi WC : </t>
  </si>
  <si>
    <t>3*6</t>
  </si>
  <si>
    <t>725319101R00</t>
  </si>
  <si>
    <t>Montáž dřezu jednoduchého</t>
  </si>
  <si>
    <t>725019101R00</t>
  </si>
  <si>
    <t>Výlevka diturvitová s plastovou mřížkou, stojící</t>
  </si>
  <si>
    <t>725534222R00</t>
  </si>
  <si>
    <t>Elektrický ohřívač vody zásobníkový tlakový, závěsný svislý, objem 51 l, příkon 2,0 kW, IP 45, včetně dodávky materiálu</t>
  </si>
  <si>
    <t>725810402R00</t>
  </si>
  <si>
    <t>Ventily ventil uzavírací pro do rozvodu vytápění a sanity; kulový, těleso mosaz.rohový, bez připojovací trubičky, DN 10 mm</t>
  </si>
  <si>
    <t>POL1_7</t>
  </si>
  <si>
    <t>2*2+2*5+2+2+3+2+2+2</t>
  </si>
  <si>
    <t>725814122R00</t>
  </si>
  <si>
    <t>Ventily Ventil  pračkový, mosazný, se zpětnou klapkou, DN 15 x DN 20, včetně dodávky materiálu</t>
  </si>
  <si>
    <t>myčka : 1</t>
  </si>
  <si>
    <t>725823121RT1</t>
  </si>
  <si>
    <t>Baterie umyvadlové a dřezové umyvadlová, stojánková, ruční ovládání s otvíráním odpadu, standardní, včetně dodávky materiálu</t>
  </si>
  <si>
    <t>2+5</t>
  </si>
  <si>
    <t>725823134RT1</t>
  </si>
  <si>
    <t>Baterie umyvadlové a dřezové dřezová, stojánková, ruční ovládání s výsuvnou sprchou, standardní, včetně dodávky materiálu</t>
  </si>
  <si>
    <t>dřezy : 1+1</t>
  </si>
  <si>
    <t>725823633RT1</t>
  </si>
  <si>
    <t>Baterie umyvadlové a dřezové umyvadlová, stojánková, automatická pro teplou a studenou vodu s možností regulace teploty, standardní, včetně dodávky materiálu</t>
  </si>
  <si>
    <t>725820801R00</t>
  </si>
  <si>
    <t>Demontáž baterií nástěnných do G 3/4"</t>
  </si>
  <si>
    <t>725820802R00</t>
  </si>
  <si>
    <t>Demontáž baterií stojánkových do 1otvoru</t>
  </si>
  <si>
    <t>725845111RT1</t>
  </si>
  <si>
    <t>Baterie sprchová nástěnná, ruční ovládání bez příslušentsví, standardní, včetně dodávky materiálu</t>
  </si>
  <si>
    <t>725860180RT1</t>
  </si>
  <si>
    <t>Zápachová uzávěrka (sifon) pro zařizovací předměty D 40/50 mm; podomítková, pro pračky/myčky; PE; příslušenství přip. koleno, krycí deska nerez, montážní kryt, včetně dodávky materiálu</t>
  </si>
  <si>
    <t>725014163RV</t>
  </si>
  <si>
    <t>Klozet závěsný dětský včetně sedátka, hl. 460 mm</t>
  </si>
  <si>
    <t>725823633RTV1</t>
  </si>
  <si>
    <t>Baterie automatická umyvadlová stojánková, se směšovacím ventilem a uzamyk regulátorem teploty, bater. napájení, příp. exter. zdroj</t>
  </si>
  <si>
    <t xml:space="preserve">cena zahrnuje dodávku a montáž : </t>
  </si>
  <si>
    <t>28696752R</t>
  </si>
  <si>
    <t>tlačítko ovládací plastové; pro ovládání zepředu; ovládací síla do 20,0 N; množství splachování 2; barva Bílá / pochromovaná lesklá / bílá</t>
  </si>
  <si>
    <t>1+3</t>
  </si>
  <si>
    <t>55145352R</t>
  </si>
  <si>
    <t>kombinace sprchová držák pevný; ruční sprcha d 68 mm; hadice 150 cm; povrch chrom</t>
  </si>
  <si>
    <t>55220113.MR</t>
  </si>
  <si>
    <t>Vanička sprchová tvar: čtvrtkruhový; materiál: akrylát; šířka = 900,0 mm; hl. = 900 mm; povrchová úprava: protiskluz; barva: bílá</t>
  </si>
  <si>
    <t>S1 : 1</t>
  </si>
  <si>
    <t>55230700R</t>
  </si>
  <si>
    <t>Dřez kuchyňský typ: jednoduchý; materiál: nerez; tvar: hranatý; šířka = 465,0 mm; hl. = 440 mm; zabudování: zavěšené; bez otvoru pro baterii</t>
  </si>
  <si>
    <t>D2 : 1</t>
  </si>
  <si>
    <t>55231082R</t>
  </si>
  <si>
    <t>Dřez kuchyňský typ: jednoduchý; materiál: nerez; tvar: hranatý; šířka = 560,0 mm; hl. = 480 mm; zabudování: vsazené; bez otvoru pro baterii; s odkapávací plochou</t>
  </si>
  <si>
    <t>D1 : 1</t>
  </si>
  <si>
    <t>55231842R</t>
  </si>
  <si>
    <t>žlab odtokový do prostoru, s okrajem pro plný rošt; nerez; l = 750 mm; min. tloušťka betonu 95 mm; š. koryta 60 mm; odtok boční; průtok 60 l/min</t>
  </si>
  <si>
    <t>S2 : 1</t>
  </si>
  <si>
    <t>55280042R</t>
  </si>
  <si>
    <t>Splachovač nádržkový materiál: plast; zabudování: nízko položené, středně položené, vysoko položené; šířka = 442,0 mm; výška = 390 mm; hl. = 127 mm; připojení vody: z boku</t>
  </si>
  <si>
    <t>k výlevce : 1</t>
  </si>
  <si>
    <t>554-105</t>
  </si>
  <si>
    <t>Zástěna oddělovací mezi WC 60x100cm, HPL laminát atyp.</t>
  </si>
  <si>
    <t>55428097.AR</t>
  </si>
  <si>
    <t>Zástěna sprchová rohová; šířka = 900,0 mm; hl. = 900 mm; výška = 1850 mm; výplň: plast; rám: hliník</t>
  </si>
  <si>
    <t>55484471.AR</t>
  </si>
  <si>
    <t>dveře sprchové zasouvací; třídílné; h = 1 850,0 mm; š = 900,0 mm; š. vstupu 470 mm; výplň dezén pearl</t>
  </si>
  <si>
    <t>64250760RV</t>
  </si>
  <si>
    <t>Urinál dětský s otvorem pro ventil, bílý, vč. oplach ventilu</t>
  </si>
  <si>
    <t>998725201R00</t>
  </si>
  <si>
    <t>Přesun hmot pro zařizovací předměty v objektech výšky do 6 m</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</si>
  <si>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</si>
  <si>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</si>
  <si>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998726121R00</t>
  </si>
  <si>
    <t>Přesun hmot pro předstěnové systémy v objektech výšky do 6 m</t>
  </si>
  <si>
    <t>732421312R00</t>
  </si>
  <si>
    <t>Čerpadla teplovodní oběhová mokroběžná, DN 25, dopravní výška 4 m</t>
  </si>
  <si>
    <t>800-731</t>
  </si>
  <si>
    <t>CIRKULAČNÍ POTRUBÍ : 1</t>
  </si>
  <si>
    <t>998732201R00</t>
  </si>
  <si>
    <t>Přesun hmot pro strojovny v objektech výšky do 6 m</t>
  </si>
  <si>
    <t>762343101R00</t>
  </si>
  <si>
    <t>Montáž roštu pro tepelnou izolaci spodem</t>
  </si>
  <si>
    <t>800-762</t>
  </si>
  <si>
    <t xml:space="preserve">atiky - latě pod OSB : </t>
  </si>
  <si>
    <t>přístavba - ukončení atiky : 2*(9,5*2+7)</t>
  </si>
  <si>
    <t>atiky - stávající : 2*(18+5,9*2+3,6+1,3)</t>
  </si>
  <si>
    <t>762441112RT4</t>
  </si>
  <si>
    <t>Obložení atiky s dodávkou dřevoštěpkových desek, tloušťky 22 mm, 1 vrstva, upevněním šroubováním</t>
  </si>
  <si>
    <t>přístavba - ukončení atiky : 0,55*(9,5*2+7)</t>
  </si>
  <si>
    <t>atiky - stávající : 0,55*(18+5,9*2+3,6+1,3)</t>
  </si>
  <si>
    <t>762961810R00</t>
  </si>
  <si>
    <t>Rozebrání oplocení s příčníky a dřevěnými sloupky, z prken a latí</t>
  </si>
  <si>
    <t>se sloupky osové vzdálenosti do 4 m, výšky do 2,5 m osazených do hloubky 1 m</t>
  </si>
  <si>
    <t>60517107R</t>
  </si>
  <si>
    <t>Lať dřevina: SM; jakost: I; tl. = 40 mm; šířka = 60 mm; povrchová úprava: impregnace</t>
  </si>
  <si>
    <t>přístavba - ukončení atiky : 0,06*0,04*2*(9,5*2+7)*1,1</t>
  </si>
  <si>
    <t>atiky - stávající : 0,06*0,04*2*(18+5,9*2+3,6+1,3)*1,1</t>
  </si>
  <si>
    <t>998762202R00</t>
  </si>
  <si>
    <t>Přesun hmot pro konstrukce tesařské v objektech výšky do 12 m</t>
  </si>
  <si>
    <t>764817143R00</t>
  </si>
  <si>
    <t xml:space="preserve">Oplechování  zdí (atik), z lakovaného pozinkovaného plechu, rš 430 mm, dodávka a montáž </t>
  </si>
  <si>
    <t>800-764</t>
  </si>
  <si>
    <t>včetně zhotovení rohů, spojů a dilatací</t>
  </si>
  <si>
    <t>podkladní blok konstrukce FVE : 0,21*18*2</t>
  </si>
  <si>
    <t>764817158RT2</t>
  </si>
  <si>
    <t>Oplechování  zdí (atik), z lakovaného pozinkovaného plechu, rš 580 mm, dodávka + montáž lepením</t>
  </si>
  <si>
    <t>původní : 5,9</t>
  </si>
  <si>
    <t>764816127RT2</t>
  </si>
  <si>
    <t>Oplechování parapetů včetně rohů, lepené lepidlem, z lakovaného pozinkovaného plechu, rš 270 mm, dodávka a montáž</t>
  </si>
  <si>
    <t>včetně rohů</t>
  </si>
  <si>
    <t>1,2*6+0,6*2+1,2+1,8*4+2,9+1,8</t>
  </si>
  <si>
    <t>764430840R00</t>
  </si>
  <si>
    <t>Demontáž oplechování zdí a nadezdívek rš od 330 do 500 mm</t>
  </si>
  <si>
    <t>stáv. střecha : 1,3+5,8+18,3+6,95+3,2</t>
  </si>
  <si>
    <t>998764201R00</t>
  </si>
  <si>
    <t>Přesun hmot pro konstrukce klempířské v objektech výšky do 6 m</t>
  </si>
  <si>
    <t>766601211RT3</t>
  </si>
  <si>
    <t>Těsnění připojovací spáry spára ostění, interiér - fólie parotěsná šířky 100 mm samolepicí, výplň PU pěnou, exteriér - páska paropropustná šířky 20 mm, tl. 3/15 mm expanzní,  , Parozábrana polymerní</t>
  </si>
  <si>
    <t>800-766</t>
  </si>
  <si>
    <t>Odkaz na mn. položky pořadí 292 : 87,13982</t>
  </si>
  <si>
    <t>Odkaz na mn. položky pořadí 293 : 22,80000</t>
  </si>
  <si>
    <t>766711001R00</t>
  </si>
  <si>
    <t xml:space="preserve">Montáž otvorových prvků plastových nebo z dřevěných europrofilů oken a balkonových dveří,  </t>
  </si>
  <si>
    <t>03 : 1,2*4*6</t>
  </si>
  <si>
    <t>04 : (0,6*2+1,2*2)*2</t>
  </si>
  <si>
    <t>05 : (1,2*2+1,8*2)</t>
  </si>
  <si>
    <t>06 : 1,8*4*4</t>
  </si>
  <si>
    <t>07 : 2*Pi*1,2</t>
  </si>
  <si>
    <t>09 : (1,8*2+0,6*2)</t>
  </si>
  <si>
    <t>10 : (1,2*2+0,8*2)</t>
  </si>
  <si>
    <t>766711021RT1</t>
  </si>
  <si>
    <t>Montáž otvorových prvků plastových nebo z dřevěných europrofilů oken, na turbošrouby</t>
  </si>
  <si>
    <t>01 : 2*2+2,6*2</t>
  </si>
  <si>
    <t>02 : 1,1*2+2,6*2</t>
  </si>
  <si>
    <t>08 : 1,1*2+2*2</t>
  </si>
  <si>
    <t>766670011R00</t>
  </si>
  <si>
    <t>Montáž obložkové zárubně a dveřního křídla jednokřídlového</t>
  </si>
  <si>
    <t>1+2+5</t>
  </si>
  <si>
    <t>766670021R00</t>
  </si>
  <si>
    <t xml:space="preserve">Montáž kliky a štítku </t>
  </si>
  <si>
    <t>1+2+5+1+1</t>
  </si>
  <si>
    <t>766-101</t>
  </si>
  <si>
    <t>Okno plastové, trojsklo 120x120cm, specifikace viz PD</t>
  </si>
  <si>
    <t>03 : 6</t>
  </si>
  <si>
    <t>766-102</t>
  </si>
  <si>
    <t>Okno plastové, trojsklo 60x120cm, specifikace viz PD</t>
  </si>
  <si>
    <t>04 : 2</t>
  </si>
  <si>
    <t>766-103</t>
  </si>
  <si>
    <t>Okno plastové, trojsklo 120x180cm, specifikace viz PD</t>
  </si>
  <si>
    <t>04 : 1</t>
  </si>
  <si>
    <t>766-104</t>
  </si>
  <si>
    <t>Okno plastové, trojsklo 180x180cm, specifikace viz PD</t>
  </si>
  <si>
    <t>06 : 4</t>
  </si>
  <si>
    <t>766-105</t>
  </si>
  <si>
    <t>Okno plastové kruhové, trojsklo, průměr 240cm, specifikace viz PD</t>
  </si>
  <si>
    <t>07 : 1</t>
  </si>
  <si>
    <t>766-106</t>
  </si>
  <si>
    <t>Okno plastové, trojsklo 180x60cm, specifikace viz PD</t>
  </si>
  <si>
    <t>09 : 1</t>
  </si>
  <si>
    <t>766-107</t>
  </si>
  <si>
    <t>Okno plastové, trojsklo 120x80cm, specifikace viz PD</t>
  </si>
  <si>
    <t>10 : 1</t>
  </si>
  <si>
    <t>766-108</t>
  </si>
  <si>
    <t>Roleta výsuvná, lamelová 100x130cm, el. ovládaná, specifikace viz PD</t>
  </si>
  <si>
    <t>11 : 1</t>
  </si>
  <si>
    <t>766-109</t>
  </si>
  <si>
    <t>Dveře vchodové plast. s nadsvětlíkem, 200x260cm, vč. kování a zámku, specifikace viz PD</t>
  </si>
  <si>
    <t>01 : 1</t>
  </si>
  <si>
    <t>766-110</t>
  </si>
  <si>
    <t>Dveře vchodové plast. s nadsvětlíkem, 100x260cm,vč. kování a zámku, specifikace viz PD</t>
  </si>
  <si>
    <t>02 : 1</t>
  </si>
  <si>
    <t>766-111</t>
  </si>
  <si>
    <t>Dveře vchodové plast., 110x200cm,vč. kování a zámku, specifikace viz PD</t>
  </si>
  <si>
    <t>08 : 1</t>
  </si>
  <si>
    <t>766-112</t>
  </si>
  <si>
    <t>Dodávka a montáž krytu radiátoru, specifikace viz PD</t>
  </si>
  <si>
    <t>19 : 0,8*1,9*4</t>
  </si>
  <si>
    <t>20 : 1,1*1,5</t>
  </si>
  <si>
    <t>21 : 1,1*1</t>
  </si>
  <si>
    <t>54914621R</t>
  </si>
  <si>
    <t>kování interiérové kliky se štíty pro klíč; povrch - kliky pochromované; povrch - štíty leštěná nerez</t>
  </si>
  <si>
    <t>10</t>
  </si>
  <si>
    <t>611601202R</t>
  </si>
  <si>
    <t>Dveře vnitřní jednostranně otevíravé; funkce: klasické; šířka = 700 mm; výška = 1 970 mm; počet křídel: 1; materiál rámu křídla: MDF; materiál výplně: voština; materiál pláště: MDF; povrchová úprava: CPL; struktura povrchu: oboustranně hladká; míra zasklení: plné křídlo; barva: dekor dle vzorníku</t>
  </si>
  <si>
    <t>14 : 1</t>
  </si>
  <si>
    <t>17 : 1</t>
  </si>
  <si>
    <t>611601203R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</si>
  <si>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</si>
  <si>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15 : 2</t>
  </si>
  <si>
    <t>18 : 1</t>
  </si>
  <si>
    <t>61165022R</t>
  </si>
  <si>
    <t>Dveře vnitřní jednostranně otevíravé; funkce: klasické; šířka = 800 mm; výška = 1 970 mm; počet křídel: 1; materiál rámu křídla: MDF; materiál výplně: děrovaná DTD; materiál pláště: HDF; povrchová úprava: CPL; struktura povrchu: oboustranně hladká; míra zasklení: 3/4; barva: dekor dle vzorníku</t>
  </si>
  <si>
    <t>16 : 5</t>
  </si>
  <si>
    <t>611-70</t>
  </si>
  <si>
    <t>Příplatek za protipožární provedení dveří EW 30DP3</t>
  </si>
  <si>
    <t>17,18 : 2</t>
  </si>
  <si>
    <t>61181102R</t>
  </si>
  <si>
    <t>Zárubeň dřevěná - obložková, protipožární; dřevotříska; H' = 1 970 mm; B' = 700 mm; počet křídel: 1; povrchová úprava: fólie; typ závěsů: otočné</t>
  </si>
  <si>
    <t>61181103R</t>
  </si>
  <si>
    <t>Zárubeň dřevěná - obložková, protipožární; dřevotříska; H' = 1 970 mm; B' = 800 mm; počet křídel: 1; povrchová úprava: fólie; typ závěsů: otočné</t>
  </si>
  <si>
    <t>61181501R</t>
  </si>
  <si>
    <t>Zárubeň dřevěná - obložková, polodrážková (klasická); H' = 1 970 mm; B' = 700 mm; počet křídel: 1; povrchová úprava: fólie; typ závěsů: otočné</t>
  </si>
  <si>
    <t>61181502R</t>
  </si>
  <si>
    <t>Zárubeň dřevěná - obložková, polodrážková (klasická); H' = 1 970 mm; B' = 800 mm; počet křídel: 1; povrchová úprava: fólie; typ závěsů: otočné</t>
  </si>
  <si>
    <t>¨15 : 2</t>
  </si>
  <si>
    <t>16 : 2</t>
  </si>
  <si>
    <t>611815297R</t>
  </si>
  <si>
    <t>Zárubeň dřevěná - obložková, polodrážková (klasická); H' = 1 970 mm; B' = 800 mm; počet křídel: 1; povrchová úprava: CPL; typ závěsů: otočné</t>
  </si>
  <si>
    <t>15 : 1</t>
  </si>
  <si>
    <t>16 : 3</t>
  </si>
  <si>
    <t>998766201R00</t>
  </si>
  <si>
    <t>Přesun hmot pro konstrukce truhlářské v objektech výšky do 6 m</t>
  </si>
  <si>
    <t>767584522R00</t>
  </si>
  <si>
    <t>Montáž podhledů lamelových a kazetových Montáž podhledů z kazet včetně montáže nosného roštu do betonové konstrukce, rozměry kazet 600 mm x 600 mm, bez určení výměry</t>
  </si>
  <si>
    <t>800-767</t>
  </si>
  <si>
    <t>767586101R00</t>
  </si>
  <si>
    <t xml:space="preserve">Montáž podhledů lamelových a kazetových Podhledy nosný rošt pro podhledy  rošt pro rovnou, částečně zapuštěnou a poloskrytou hranu desek, v modulu 600 x 600 mm,  </t>
  </si>
  <si>
    <t>767586201RV5</t>
  </si>
  <si>
    <t>Montáž podhledů lamelových a kazetových Podhledy podhled minerální, s rovnou hranou</t>
  </si>
  <si>
    <t>Odkaz na mn. položky pořadí 319 : 161,18000</t>
  </si>
  <si>
    <t>767920230R00</t>
  </si>
  <si>
    <t>Montáž vrat a vrátek k oplocení osazovaných na sloupky ocelové, o ploše jednotlivě přes 4 do 6 m2</t>
  </si>
  <si>
    <t>v oplocení : 1</t>
  </si>
  <si>
    <t>767995104R00</t>
  </si>
  <si>
    <t>Výroba a montáž atypických kovovových doplňků staveb hmotnosti přes 20 do 50 kg</t>
  </si>
  <si>
    <t>kg</t>
  </si>
  <si>
    <t xml:space="preserve">konstrukce FVE : </t>
  </si>
  <si>
    <t>p.č.4 - 50/30/2,5 : 2,73*17*6</t>
  </si>
  <si>
    <t>p.č.6 -120/50/5 : 11,69*4,485*18</t>
  </si>
  <si>
    <t>p.č.5 - L 80/80/6 : 7,34*0,2*18*2*2</t>
  </si>
  <si>
    <t>767995105R00</t>
  </si>
  <si>
    <t>Výroba a montáž atypických kovovových doplňků staveb hmotnosti přes 50 do 100 kg</t>
  </si>
  <si>
    <t>sloup v m.č. 09 : 18,8*2,93*2</t>
  </si>
  <si>
    <t>80,6*0,25*0,25*2</t>
  </si>
  <si>
    <t>767996802R00</t>
  </si>
  <si>
    <t>Demontáž ostatních doplňků staveb atypických konstrukcí  o hmotnosti přes 50 do 100 kg</t>
  </si>
  <si>
    <t>žebřík na komíně : 90</t>
  </si>
  <si>
    <t>767996803R00</t>
  </si>
  <si>
    <t>Demontáž ostatních doplňků staveb atypických konstrukcí  o hmotnosti přes 100 do 250 kg</t>
  </si>
  <si>
    <t>schody v kotelně : 450</t>
  </si>
  <si>
    <t>767-105</t>
  </si>
  <si>
    <t>Brána oplocení 450x180cm, kovová, pozink., dvoukřídlá, vč. sloupků</t>
  </si>
  <si>
    <t>767-106</t>
  </si>
  <si>
    <t>Povrchová úprava OK zinkováním, vč. dopravy a otryskání</t>
  </si>
  <si>
    <t>900100002RA0</t>
  </si>
  <si>
    <t>Plot z drátěného pletiva poplastovaného,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</si>
  <si>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</si>
  <si>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</si>
  <si>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dodávka+montáž : (4,7+4)/100</t>
  </si>
  <si>
    <t>767200002RA0</t>
  </si>
  <si>
    <t>Zábradlí balkonové, nátěry</t>
  </si>
  <si>
    <t>vstup do 1.pp : 1,8*2</t>
  </si>
  <si>
    <t>13331780R</t>
  </si>
  <si>
    <t>Tyč ocelová válcovaná za tepla průřez: rovnoramenné L; značka: S235JR (1.0038); a = 80 mm; b = 80 mm; t = 6,0 mm</t>
  </si>
  <si>
    <t>p.č.5 - L 80/80/6 : 7,34*0,2*18*2*2/1000*1,08</t>
  </si>
  <si>
    <t>13384340R</t>
  </si>
  <si>
    <t>Tyč ocelová válcovaná za tepla průřez: U; značka: S235JR (1.0038); h = 160 mm; b = 65 mm; s = 7,5 mm; t = 10,5 mm</t>
  </si>
  <si>
    <t>sloup v m.č. 09 : 18,8*2,93*2/1000*1,08</t>
  </si>
  <si>
    <t>13612628.AR</t>
  </si>
  <si>
    <t>Výrobek plochý ocelový válcovaný za tepla - plech; hladký; tl. = 10,00 mm</t>
  </si>
  <si>
    <t xml:space="preserve">sloup v m.č. 09 : </t>
  </si>
  <si>
    <t>80,6*0,25*0,25*2/1000*1,08</t>
  </si>
  <si>
    <t>14587745RV</t>
  </si>
  <si>
    <t>Profil dutý obdélníkový svařovaný S235JRH 50 x 30 x 2,5 mm</t>
  </si>
  <si>
    <t>p.č.4 - 50/30/2,5 : 2,73*17*6/1000*1,08</t>
  </si>
  <si>
    <t>14587793RV</t>
  </si>
  <si>
    <t>Profil dutý obdélníkový svařovaný S235JRH 100 x 50 x 5,0 mm</t>
  </si>
  <si>
    <t>p.č.6 -120/50/5 : 11,69*4,485*18/1000*1,08</t>
  </si>
  <si>
    <t>998767201R00</t>
  </si>
  <si>
    <t>Přesun hmot pro kovové stavební doplňk. konstrukce v objektech výšky do 6 m</t>
  </si>
  <si>
    <t>771230211R00</t>
  </si>
  <si>
    <t>Kladení dlažby teracové do tmele velikosti 300 x 300 mm</t>
  </si>
  <si>
    <t>800-771</t>
  </si>
  <si>
    <t>do tmele rovnoběžně se stěnou,</t>
  </si>
  <si>
    <t>771475014RT1</t>
  </si>
  <si>
    <t>Montáž soklíků z dlaždic keramických výšky 100 mm, soklíků vodorovných, kladených do flexibilního tmele</t>
  </si>
  <si>
    <t xml:space="preserve">1.pp : </t>
  </si>
  <si>
    <t>9,4*2+5,65*2+0,9*2-1,1+0,45*2</t>
  </si>
  <si>
    <t>01 : 2,2*2+3,2*2+0,25*2-(0,7*2+0,8*2+2)</t>
  </si>
  <si>
    <t>771479001R00</t>
  </si>
  <si>
    <t>Montáž soklíků z dlaždic keramických Řezání dlaždic pro soklíky</t>
  </si>
  <si>
    <t>Odkaz na mn. položky pořadí 338 : 38,00000</t>
  </si>
  <si>
    <t>771575109RT2</t>
  </si>
  <si>
    <t>Montáž podlah vnitřních z dlaždic keramických 300 x 300 mm, režných nebo glazovaných, hladkých, kladených do flexibilního tmele</t>
  </si>
  <si>
    <t>7,04+1,62+1,71+17,1+9,02</t>
  </si>
  <si>
    <t>59247400R</t>
  </si>
  <si>
    <t>Dlažba teracová typ: dvouvrstvý; tl. = 24,00 mm; délka = 300,0 mm; šířka = 300,0 mm; povrch: broušený; zátěž: pojízdné do 3,5 t; barva: přírodní šedá</t>
  </si>
  <si>
    <t>Odkaz na mn. položky pořadí 337 : 54,00000*1,1</t>
  </si>
  <si>
    <t>597642030R</t>
  </si>
  <si>
    <t>Dlažba keramická bez glazury (UGL); tl. = 9,0 mm; a = 298 mm; b = 298 mm; povrch: hladký, matný; mrazuvzdorný; protiskluznost: R9; µ = 0,5; barva: černá</t>
  </si>
  <si>
    <t>Odkaz na mn. položky pořadí 340 : 36,49000*1,05</t>
  </si>
  <si>
    <t>sokl : 51,05*0,1*1,05</t>
  </si>
  <si>
    <t>998771201R00</t>
  </si>
  <si>
    <t>Přesun hmot pro podlahy z dlaždic v objektech výšky do 6 m</t>
  </si>
  <si>
    <t>776520010RAG</t>
  </si>
  <si>
    <t>Podlahy povlakové podlahovina homogenní protiskluzná, tl. 2,0 mm, z pásů, včetně soklíku, bez vyrovnání podkladu, Sokl plastový</t>
  </si>
  <si>
    <t>AP-PSV</t>
  </si>
  <si>
    <t>lepení a dodávka podlahoviny z PVC, bez podkladu. Svaření podlahoviny. Dodávka a lepení podlahových soklíků z měkčeného PVC. Pastování a vyleštění podlah.</t>
  </si>
  <si>
    <t>8,04+16,24+44,13+46,8</t>
  </si>
  <si>
    <t>781111115R00</t>
  </si>
  <si>
    <t>Doplňkové práce při provádění obkladů vyřezání otvoru v obkladačce korunkou prům. do 30 mm</t>
  </si>
  <si>
    <t>781111116R00</t>
  </si>
  <si>
    <t>Doplňkové práce při provádění obkladů vyřezání otvoru v obkladačce korunkou prům. do 90 mm</t>
  </si>
  <si>
    <t>781419706R00</t>
  </si>
  <si>
    <t>Montáž obkladů vnitřních z obkládaček pórovinových příplatky k položkám montáže obkladů vnitřních z obkladaček pórovinových příplatek za spárovací vodotěsnou hmotu - plošně</t>
  </si>
  <si>
    <t>1*2*5</t>
  </si>
  <si>
    <t>781475115RT1</t>
  </si>
  <si>
    <t>Montáž obkladů vnitřních z dlaždic keramických 250 x 250 mm,  , kladených do flexibilního tmele</t>
  </si>
  <si>
    <t>02 : 2*(0,9*2+1,8*2)-(2*0,7+0,6*0,6)</t>
  </si>
  <si>
    <t>04 : 2*(0,9*2+1,9*2)+0,15*0,9-(2*0,7+0,6*0,6)</t>
  </si>
  <si>
    <t>03 : 0,6*(0,9*2+2,1)</t>
  </si>
  <si>
    <t>06 : 2*(5,7*2+2,5*2+0,15*2+3*2)-(0,8*2+1*2+1,2*0,6*3+1,2*0,7)</t>
  </si>
  <si>
    <t xml:space="preserve">stávající obj. : </t>
  </si>
  <si>
    <t>09 : 2*(4,1*2+2,2*2)-(1*1,25+1*2*2)</t>
  </si>
  <si>
    <t>11 : 2*(2,7*2+1,65*2+0,9*2+1,55*2+1*3)-0,87*2</t>
  </si>
  <si>
    <t>781497132RS1</t>
  </si>
  <si>
    <t xml:space="preserve">Lišty k obkladům profil rohový nerez ododlná proti oděru, uložení do tmele,  , výška profilu 8 mm,  </t>
  </si>
  <si>
    <t>02 : (0,9*2+1,8*2)</t>
  </si>
  <si>
    <t>04 : (0,9*2+1,9*2)+0,15*0,9</t>
  </si>
  <si>
    <t>03 : (0,9*2+2,1)</t>
  </si>
  <si>
    <t>06 : (5,7*2+2,5*2+0,15*2+3*2)</t>
  </si>
  <si>
    <t>09 : (4,1*2+2,2*2)</t>
  </si>
  <si>
    <t>11 : (2,7*2+1,65*2+0,9*2+1,55*2+1*3)</t>
  </si>
  <si>
    <t>597813620R</t>
  </si>
  <si>
    <t>Obklad keramický typ: běžný; s glazurou (GL); tl. = 6,5 mm; a = 198 mm; b = 198 mm; povrch: hladký, matný; barva: šedá</t>
  </si>
  <si>
    <t>Odkaz na mn. položky pořadí 348 : 111,16500*1,05</t>
  </si>
  <si>
    <t>998781201R00</t>
  </si>
  <si>
    <t>Přesun hmot pro obklady keramické v objektech výšky do 6 m</t>
  </si>
  <si>
    <t>783226100R00</t>
  </si>
  <si>
    <t xml:space="preserve">Nátěry kov.stavebních doplňk.konstrukcí syntetické základní,  </t>
  </si>
  <si>
    <t>800-783</t>
  </si>
  <si>
    <t>ocelové překlady : (0,2*2+0,09*4)*4,5</t>
  </si>
  <si>
    <t>(0,12*2+0,058*4)*(1,4+1,3*4+1,5)</t>
  </si>
  <si>
    <t>(0,24*2+0,106*4)*3,55</t>
  </si>
  <si>
    <t>(0,14*2+0,066*4)*1,2*4</t>
  </si>
  <si>
    <t>průvlak : (0,18*2+0,082*4)*3,3*6</t>
  </si>
  <si>
    <t>(0,2*2+0,09*4)*(4,35+4,25+1+0,9)</t>
  </si>
  <si>
    <t>0,25*0,25*2*2</t>
  </si>
  <si>
    <t>0,16*4*2,93</t>
  </si>
  <si>
    <t>783224900R00</t>
  </si>
  <si>
    <t xml:space="preserve">Údržba nátěrů doplňkových konstrukcí, syntetické jednonásobné s 1x emailováním,  </t>
  </si>
  <si>
    <t>na vzduchu schnoucích</t>
  </si>
  <si>
    <t>žebřík na fasádě : 0,6*5,5*2</t>
  </si>
  <si>
    <t>784161101R00</t>
  </si>
  <si>
    <t>Příprava povrchu Penetrace (napouštění) podkladu akrylát, jednonásobná, Penetrace akrylátová; funkce: zpevnění povrchu, úprava savosti; ředidlo: voda (disperzní)</t>
  </si>
  <si>
    <t>800-784</t>
  </si>
  <si>
    <t>56,45+24,58+71,25+141,63+264,57</t>
  </si>
  <si>
    <t>44,76*1,5</t>
  </si>
  <si>
    <t>784165522R00</t>
  </si>
  <si>
    <t>Malby z malířských směsí disperzních,  , barevné, dvojnásobné</t>
  </si>
  <si>
    <t>Odkaz na mn. položky pořadí 354 : 625,62000</t>
  </si>
  <si>
    <t>786613343RV</t>
  </si>
  <si>
    <t>Předokenní roleta,pod omítku, el. pohon, 110x260cm</t>
  </si>
  <si>
    <t>786613343RV1</t>
  </si>
  <si>
    <t>Předokenní roleta,pod omítku, el. pohon, 120x120cm</t>
  </si>
  <si>
    <t>786613343RV2</t>
  </si>
  <si>
    <t>Předokenní roleta,pod omítku, el. pohon, 60x120cm</t>
  </si>
  <si>
    <t>786613343RV3</t>
  </si>
  <si>
    <t>Předokenní roleta,pod omítku, el. pohon, 120x180cm</t>
  </si>
  <si>
    <t>786613343RV4</t>
  </si>
  <si>
    <t>Předokenní roleta,pod omítku, el. pohon, 180x180cm</t>
  </si>
  <si>
    <t>786613343RV5</t>
  </si>
  <si>
    <t>Předokenní roleta,pod omítku, el. pohon, 240x240cm</t>
  </si>
  <si>
    <t>998786201R00</t>
  </si>
  <si>
    <t>Přesun hmot pro čalounické úpravy v objektech výšky do 6 m</t>
  </si>
  <si>
    <t>800-786</t>
  </si>
  <si>
    <t>220711309R00</t>
  </si>
  <si>
    <t>Montáž tísňového hlásiče - tlačítko</t>
  </si>
  <si>
    <t>449861110R</t>
  </si>
  <si>
    <t>detektor hlásič kombinovaný optickokouřový,bez patice,teplota aktivace poplachu 58°C; dosah-poloměr 7,5m/5 m; IP 43, 23 v krytu WB-1; max.montážní výška 8,0 m; T -30 až 70 °C; průměr 102,5, výška 62  mm</t>
  </si>
  <si>
    <t>650010616R00</t>
  </si>
  <si>
    <t xml:space="preserve">Montáž trubky ohebné, z PVC, uložené pevně, vnější průměr do 50 mm,  ,  </t>
  </si>
  <si>
    <t>3457114702RV</t>
  </si>
  <si>
    <t>Trubka kabelová chránička KOPOFLEX KF 09063, DN 63</t>
  </si>
  <si>
    <t>chránička FVE : 6,5*1,1</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</si>
  <si>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</si>
  <si>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</si>
  <si>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</si>
  <si>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</si>
  <si>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</si>
  <si>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</si>
  <si>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</si>
  <si>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</si>
  <si>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</si>
  <si>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</si>
  <si>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</si>
  <si>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</si>
  <si>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</si>
  <si>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</si>
  <si>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979990105R00</t>
  </si>
  <si>
    <t>Poplatek za skládku za uložení, cihelné výrobky,  , skupina 17 01 02 z Katalogu odpadů</t>
  </si>
  <si>
    <t>Pol__0002</t>
  </si>
  <si>
    <t>Tepelné čerpadlo - vnitřní jednotka - monoblok</t>
  </si>
  <si>
    <t>ks</t>
  </si>
  <si>
    <t>POL1_1</t>
  </si>
  <si>
    <t>POP</t>
  </si>
  <si>
    <t>Pol__0003</t>
  </si>
  <si>
    <t>instalace vnitřní jednotky</t>
  </si>
  <si>
    <t>sb</t>
  </si>
  <si>
    <t>Pol__0004</t>
  </si>
  <si>
    <t>propojení odpadu jednotky TČ</t>
  </si>
  <si>
    <t>Pol__0005</t>
  </si>
  <si>
    <t>Nádrž TV</t>
  </si>
  <si>
    <t>Pol__0006</t>
  </si>
  <si>
    <t>Akumulační nádrž 200L</t>
  </si>
  <si>
    <t>Pol__0007</t>
  </si>
  <si>
    <t>oběhové čerpadlo 230 V - dodávka s TČ</t>
  </si>
  <si>
    <t>Pol__0008</t>
  </si>
  <si>
    <t>zónový ventil s pohonem</t>
  </si>
  <si>
    <t>Pol__0009</t>
  </si>
  <si>
    <t>elektrické propojení nádrže</t>
  </si>
  <si>
    <t>Pol__0011</t>
  </si>
  <si>
    <t>propojení hydraulické</t>
  </si>
  <si>
    <t>Pol__0012</t>
  </si>
  <si>
    <t>propojení rozváděč - vnitřní jednotka</t>
  </si>
  <si>
    <t>Pol__0013</t>
  </si>
  <si>
    <t>průrazy ve standartním nekamenném zdivu</t>
  </si>
  <si>
    <t>Pol__0014</t>
  </si>
  <si>
    <t>záklaní elektrické zapojení, LAN modul, management</t>
  </si>
  <si>
    <t>Pol__0015</t>
  </si>
  <si>
    <t>zaregulování systému</t>
  </si>
  <si>
    <t>Pol__0016</t>
  </si>
  <si>
    <t>řízení - montáž</t>
  </si>
  <si>
    <t>Pol__0017</t>
  </si>
  <si>
    <t>projektová dokumentace k TČ</t>
  </si>
  <si>
    <t>Pol__0018</t>
  </si>
  <si>
    <t>předání,zaškolení, administrativa</t>
  </si>
  <si>
    <t>Pol__0019</t>
  </si>
  <si>
    <t>elektro revize</t>
  </si>
  <si>
    <t>Pol__0010</t>
  </si>
  <si>
    <t>doprava</t>
  </si>
  <si>
    <t>POL3_0</t>
  </si>
  <si>
    <t>Pol__0020</t>
  </si>
  <si>
    <t>Rozdělovač podlahového vytápění - 6 okruhů + podomítková skříň</t>
  </si>
  <si>
    <t>Pol__0021</t>
  </si>
  <si>
    <t>Rozdělovač podlahového vytápění - 5 okruhů + podomítková skříň</t>
  </si>
  <si>
    <t>Pol__0022</t>
  </si>
  <si>
    <t>Topné těleso 33 - 600x1800 včetně připojení</t>
  </si>
  <si>
    <t>Pol__0023</t>
  </si>
  <si>
    <t>Kulový kohout 1"</t>
  </si>
  <si>
    <t>Pol__0024</t>
  </si>
  <si>
    <t>Vypouštěcí kohout DN15</t>
  </si>
  <si>
    <t>Pol__0025</t>
  </si>
  <si>
    <t>Pojistný ventil 2,5 bar</t>
  </si>
  <si>
    <t>Pol__0026</t>
  </si>
  <si>
    <t>Automatický odzvdušňovací ventil</t>
  </si>
  <si>
    <t>Pol__0027</t>
  </si>
  <si>
    <t>Vyvažovací ventil STAD DN 15</t>
  </si>
  <si>
    <t>Pol__0028</t>
  </si>
  <si>
    <t>Vyvažovací ventil STAD DN 10</t>
  </si>
  <si>
    <t>Pol__0029</t>
  </si>
  <si>
    <t>Expanzní nádoba - 18l</t>
  </si>
  <si>
    <t>Pol__0030</t>
  </si>
  <si>
    <t>Oběhové čerpadlo 230 V - max. výtlačná výška 40dm</t>
  </si>
  <si>
    <t>Pol__0031</t>
  </si>
  <si>
    <t>Systémová deska podlahového vytápění + 50 mm izolace - rozměr 1400x800 mm</t>
  </si>
  <si>
    <t>Pol__0032</t>
  </si>
  <si>
    <t>Trubky podlahového vytápění 17x2mm - s kyslíkovou bariérou</t>
  </si>
  <si>
    <t>bm</t>
  </si>
  <si>
    <t>Pol__0033</t>
  </si>
  <si>
    <t>Montážní, těsnící, spojovací materiál a dilatační pásy</t>
  </si>
  <si>
    <t>Pol__0034</t>
  </si>
  <si>
    <t>Měděna trubka lisovací 28x1,5-IZ</t>
  </si>
  <si>
    <t>Pol__0035</t>
  </si>
  <si>
    <t>Měděna trubka lisovací 22x1-IZ</t>
  </si>
  <si>
    <t>Pol__0036</t>
  </si>
  <si>
    <t>Měděna trubka lisovací 18x1-IZ</t>
  </si>
  <si>
    <t>Pol__0037</t>
  </si>
  <si>
    <t>Měděné tvarovky</t>
  </si>
  <si>
    <t>Pol__0038</t>
  </si>
  <si>
    <t>Práce - pokládka PDL</t>
  </si>
  <si>
    <t>Pol__0039</t>
  </si>
  <si>
    <t>topenářské práce</t>
  </si>
  <si>
    <t>hod</t>
  </si>
  <si>
    <t>Pol__0040</t>
  </si>
  <si>
    <t>Spotřební montážní materiál</t>
  </si>
  <si>
    <t>Pol__0041</t>
  </si>
  <si>
    <t>Izolace MIRALON nebo kaučuk</t>
  </si>
  <si>
    <t>Pol__0042</t>
  </si>
  <si>
    <t>Komplexní vyzkoušení, topné zkoušky</t>
  </si>
  <si>
    <t>Pol__0043</t>
  </si>
  <si>
    <t>Zaregulování  - na potřebné průtoky</t>
  </si>
  <si>
    <t>Pol__0044</t>
  </si>
  <si>
    <t>Dopravné</t>
  </si>
  <si>
    <t>Není-li uvedeno jinak, položky zahrnují dodávku veškerého materiálu i jeho montáž</t>
  </si>
  <si>
    <t>dtz plynu : 10,56</t>
  </si>
  <si>
    <t>plyn : 0,48+7,28</t>
  </si>
  <si>
    <t>Odkaz na mn. položky pořadí 3 : 7,76000*25</t>
  </si>
  <si>
    <t>174101101R00</t>
  </si>
  <si>
    <t>Zásyp sypaninou se zhutněním jam, šachet, rýh nebo kolem objektů v těchto vykopávkách</t>
  </si>
  <si>
    <t>Odkaz na mn. položky pořadí 3 : 7,76000</t>
  </si>
  <si>
    <t>349121102RV</t>
  </si>
  <si>
    <t>Zděný domek HUP 130x50x75cm, vč. zemní prací,základů, povrchové úpravy atd.</t>
  </si>
  <si>
    <t>Odkaz na mn. položky pořadí 13 : 1,00000</t>
  </si>
  <si>
    <t>841230114RAB</t>
  </si>
  <si>
    <t>Venkovní plynovody z trub PE D 63 x 5,8 návin, SDR11, hloubka 1,20 m, s pískovým ložem a obsypem</t>
  </si>
  <si>
    <t>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t>
  </si>
  <si>
    <t xml:space="preserve">agregovaná položka - obsahuje veškeré práce vč. zemních, veškerý materiál potřebný ke zprovoznění tech. celku : </t>
  </si>
  <si>
    <t>přípojka : 3+31</t>
  </si>
  <si>
    <t>953942421R00</t>
  </si>
  <si>
    <t>Drobné kovové předměty se zalitím maltou cementovou osazování drobných kovových předmětů, bez dodání kovových předmětů  ocelového čtvercového rámu velikosti do 1000 x 1000 mm pod pružinový ocelový základ domovních praček, odstředivek, domovních motorových zařízení, apod</t>
  </si>
  <si>
    <t>HUP : 1</t>
  </si>
  <si>
    <t>553476521RV</t>
  </si>
  <si>
    <t>Dvířka revizní pro plynoměry 750 x 1000 mm, pozink, 2 krídlá, vč. rámu, pro plynoměry</t>
  </si>
  <si>
    <t>962032231R00</t>
  </si>
  <si>
    <t>Bourání zdiva nadzákladového z cihel pálených nebo vápenopískových, na maltu vápenou nebo vápenocementovou</t>
  </si>
  <si>
    <t>domek HUP : 1,3*1*0,5</t>
  </si>
  <si>
    <t>plyn : 1</t>
  </si>
  <si>
    <t>999281108R00</t>
  </si>
  <si>
    <t xml:space="preserve">Přesun hmot pro opravy a údržbu objektů pro opravy a údržbu dosavadních objektů včetně vnějších plášťů  výšky do 12 m,  </t>
  </si>
  <si>
    <t>oborů 801, 803, 811 a 812</t>
  </si>
  <si>
    <t>723120805R00</t>
  </si>
  <si>
    <t>Demontáž potrubí svařovaného z trubek závitových přes 25 do DN 50</t>
  </si>
  <si>
    <t>předpoklad : 30</t>
  </si>
  <si>
    <t>723150801R00</t>
  </si>
  <si>
    <t>Demontáž potrubí svařovaného z trubek hladkých do D 32 mm</t>
  </si>
  <si>
    <t>původní přípojka : 16+1,2</t>
  </si>
  <si>
    <t>723150304R00</t>
  </si>
  <si>
    <t>Potrubí ocelové hladké černé svařované D 32 mm, s 2,6 mm</t>
  </si>
  <si>
    <t>723150305R00</t>
  </si>
  <si>
    <t>Potrubí ocelové hladké černé svařované D 38 mm, s 2,6 mm</t>
  </si>
  <si>
    <t>723150306R00</t>
  </si>
  <si>
    <t>Potrubí ocelové hladké černé svařované D 44,5 mm, s 2,6 mm</t>
  </si>
  <si>
    <t>723150312R00</t>
  </si>
  <si>
    <t>Potrubí ocelové hladké černé svařované D 57 mm, s 2,9 mm</t>
  </si>
  <si>
    <t>723150368R00</t>
  </si>
  <si>
    <t>Potrubí ocel. černé svařované - chráničky D 76 mm, s 3,2 mm</t>
  </si>
  <si>
    <t>723160817R00</t>
  </si>
  <si>
    <t>Demontáž přípojek k plynoměrům závitových s ochozem, G 1"</t>
  </si>
  <si>
    <t>pár</t>
  </si>
  <si>
    <t>723160831R00</t>
  </si>
  <si>
    <t>Demontáž přípojek k plynoměrům závitových rozpěrek, G 1"</t>
  </si>
  <si>
    <t>723190909R00</t>
  </si>
  <si>
    <t>Opravy plynovodního potrubí doplňkové práce  neúřední tlaková zkouška dosavadního potrubí</t>
  </si>
  <si>
    <t>723190916R00</t>
  </si>
  <si>
    <t>Opravy plynovodního potrubí navaření odbočky na potrubí  DN 40</t>
  </si>
  <si>
    <t>723214114R00</t>
  </si>
  <si>
    <t>Filtr plynový z oceli, spoj s navařením přírub, DN 25, PN 16, včetně dodávky materiálu</t>
  </si>
  <si>
    <t>723235116R00</t>
  </si>
  <si>
    <t>Kohout kulový  , mosazný, závit vnitřní-vnitřní, DN 50, PN 8, včetně dodávky materiálu</t>
  </si>
  <si>
    <t>přípojka : 1</t>
  </si>
  <si>
    <t>723239105R00</t>
  </si>
  <si>
    <t>Montáž plynovodních armatur se dvěma závity  , G 6/4"</t>
  </si>
  <si>
    <t>přípojka plynu - filtr : 1</t>
  </si>
  <si>
    <t>723260801R00</t>
  </si>
  <si>
    <t>Demontáž plynoměrů PS 2, PS 6, PS 10</t>
  </si>
  <si>
    <t>723261912R00</t>
  </si>
  <si>
    <t>Montáž plynoměrů s odvzdušněním a vyzkoušením PS-2, PS-6</t>
  </si>
  <si>
    <t>723-100</t>
  </si>
  <si>
    <t>Pomocný montážní materiál pro vedení plynu</t>
  </si>
  <si>
    <t>dle PD : 2</t>
  </si>
  <si>
    <t>723-102</t>
  </si>
  <si>
    <t>Kulový kohout HUP s inegrovanou ISIFLO matkou, ISIFLO 1" - 32, VČ. DRŽÁKU A OBJÍMKY</t>
  </si>
  <si>
    <t>přípopjka plynu : 1</t>
  </si>
  <si>
    <t>723-103</t>
  </si>
  <si>
    <t>Napojení nové svislé části přípojky plynu na stáv.vodorovnou část, dod.+mont. vč tvarovek</t>
  </si>
  <si>
    <t>723-104</t>
  </si>
  <si>
    <t>Ochranná trubka svislé části přípojky plynu v HUP, izol ocel potrubí DN 40, 1,5m, dod.+mont.</t>
  </si>
  <si>
    <t>723-1041</t>
  </si>
  <si>
    <t>Ochranná trubka svislé části přípojky plynu v HUP, izol ocel potrubí DN 80, 1,8m, dod.+mont.</t>
  </si>
  <si>
    <t>723-105</t>
  </si>
  <si>
    <t>Regulátor tlaku plynu, specifikace viz PD, dod.+ mont.</t>
  </si>
  <si>
    <t>723-106</t>
  </si>
  <si>
    <t>Ukončení potrubí ve sříni HUP - nadzemní přechodka vč. držáku</t>
  </si>
  <si>
    <t>723150303RV</t>
  </si>
  <si>
    <t>Potrubí ocelové hladké černé svařované D 28x2,6</t>
  </si>
  <si>
    <t>RTS 22/ I</t>
  </si>
  <si>
    <t>734421150RV</t>
  </si>
  <si>
    <t>Tlakoměr deformační 0-10 MPa č. 53312, D 100</t>
  </si>
  <si>
    <t xml:space="preserve">plyn : </t>
  </si>
  <si>
    <t>vč. kondenz. smyčky, manometr. kohoutu a nátrubkové přípojky : 1</t>
  </si>
  <si>
    <t>nezměřitelné práce : 30</t>
  </si>
  <si>
    <t>31630509R</t>
  </si>
  <si>
    <t>oblouk trubkový mat. ocel S 235; typ 3; úhel 90 °; DN 20 mm; vnější pr. 31,8 mm; síla stěny 2,6 mm</t>
  </si>
  <si>
    <t>31630513R</t>
  </si>
  <si>
    <t>oblouk trubkový mat. ocel S 235; typ 3; úhel 90 °; DN 40 mm; vnější pr. 44,5 mm; síla stěny 2,6 mm</t>
  </si>
  <si>
    <t>31630515R</t>
  </si>
  <si>
    <t>oblouk trubkový mat. ocel S 235; typ 3; úhel 90 °; DN 40 mm; vnější pr. 51,0 mm; síla stěny 2,6 mm</t>
  </si>
  <si>
    <t>316331010RV</t>
  </si>
  <si>
    <t>Přechod přímý 25/20</t>
  </si>
  <si>
    <t>316331014R</t>
  </si>
  <si>
    <t>přechod mat. ocel St35.8 (P235GH); přímý; DN 32; pr.D =  42,4 mm; pr.D1 =  26,9 mm; T =  2,6 mm; T1 =  2,3 mm; L =  50 mm</t>
  </si>
  <si>
    <t>316331015RV</t>
  </si>
  <si>
    <t>Přechod přímý 40/32</t>
  </si>
  <si>
    <t>316331019Rv</t>
  </si>
  <si>
    <t>Přechod přímý 50/40</t>
  </si>
  <si>
    <t>5512961850R</t>
  </si>
  <si>
    <t>přechod mat. ocel; d32 x 2,6 mm; závit vnější 1"; lisovaný; s násuvnou a polymerní objímkou; použití pro: vodu, topení</t>
  </si>
  <si>
    <t>Plynoměrová skříň plechová 50x50x35cm, specifikace viz PD</t>
  </si>
  <si>
    <t>13 : 1</t>
  </si>
  <si>
    <t>998723201R00</t>
  </si>
  <si>
    <t>Přesun hmot pro vnitřní plynovod v objektech výšky do 6 m</t>
  </si>
  <si>
    <t>733190109R00</t>
  </si>
  <si>
    <t>Tlakové zkoušky potrubí ocelových závitových, plastových, měděných přes DN 50 do DN 65</t>
  </si>
  <si>
    <t>plyn přípojka : 17,3+1,3+3+1</t>
  </si>
  <si>
    <t>733-1000</t>
  </si>
  <si>
    <t>Napojení nové větve č. 4 na stáv. rozdělovač</t>
  </si>
  <si>
    <t>733-1002</t>
  </si>
  <si>
    <t>Uložení potrubí - závěsy, držáky</t>
  </si>
  <si>
    <t>998733201R00</t>
  </si>
  <si>
    <t>Přesun hmot pro rozvody potrubí v objektech výšky do 6 m</t>
  </si>
  <si>
    <t>783424140R00</t>
  </si>
  <si>
    <t>Nátěry potrubí a armatur syntetické potrubí, do DN 50 mm, dvojnásobné se základním nátěrem</t>
  </si>
  <si>
    <t>na vzduchu schnoucí</t>
  </si>
  <si>
    <t>25</t>
  </si>
  <si>
    <t>nátěr potrubí : 15</t>
  </si>
  <si>
    <t>24623057R</t>
  </si>
  <si>
    <t>Hmota nátěrová epoxidová (EP); typ: email; funkce: protikorozní, proti povětrnostním vlivům; barva: šedá</t>
  </si>
  <si>
    <t>předpoklad : 2</t>
  </si>
  <si>
    <t>460490012RT1</t>
  </si>
  <si>
    <t>Fólie výstražná z PVC, šířka 33 cm, fólie PVC šířka 33 cm</t>
  </si>
  <si>
    <t>26</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</si>
  <si>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</si>
  <si>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</si>
  <si>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</si>
  <si>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</si>
  <si>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979990111R00</t>
  </si>
  <si>
    <t>Poplatek za skládku za uložení, tašky, stavební keramika,  , skupina 17 01 03 z Katalogu odpadů</t>
  </si>
  <si>
    <t>Pol__0098</t>
  </si>
  <si>
    <t>Vysekání drážek pro vedení, průrazy stěn, kapsy pro krabice, výklenky pro skříně,  vč. úklidu</t>
  </si>
  <si>
    <t>21-100</t>
  </si>
  <si>
    <t>podhledové svítidlo</t>
  </si>
  <si>
    <t xml:space="preserve">ks    </t>
  </si>
  <si>
    <t>21-101</t>
  </si>
  <si>
    <t>zářivkové svítidlo</t>
  </si>
  <si>
    <t>21-102</t>
  </si>
  <si>
    <t>stropní svítidlo</t>
  </si>
  <si>
    <t>21-103</t>
  </si>
  <si>
    <t>svítidlo s čidlem</t>
  </si>
  <si>
    <t>21-104</t>
  </si>
  <si>
    <t>nouzové svítidlo</t>
  </si>
  <si>
    <t>21-105</t>
  </si>
  <si>
    <t>vypínače</t>
  </si>
  <si>
    <t>21-106</t>
  </si>
  <si>
    <t>zásuvka</t>
  </si>
  <si>
    <t>21-107</t>
  </si>
  <si>
    <t>elektroinstalační krabice</t>
  </si>
  <si>
    <t>21-108</t>
  </si>
  <si>
    <t>kabel 3x2,5</t>
  </si>
  <si>
    <t xml:space="preserve">m     </t>
  </si>
  <si>
    <t>21-109</t>
  </si>
  <si>
    <t>kabel 3x1,5</t>
  </si>
  <si>
    <t>21-110</t>
  </si>
  <si>
    <t>kabel 5x6</t>
  </si>
  <si>
    <t>21-111</t>
  </si>
  <si>
    <t>kabel 4x50</t>
  </si>
  <si>
    <t>21-112</t>
  </si>
  <si>
    <t>kabel 1x25</t>
  </si>
  <si>
    <t>21-113</t>
  </si>
  <si>
    <t>kabel 1x16</t>
  </si>
  <si>
    <t>21-114</t>
  </si>
  <si>
    <t>kabel datový</t>
  </si>
  <si>
    <t>21-115</t>
  </si>
  <si>
    <t>jistič 1p</t>
  </si>
  <si>
    <t>21-116</t>
  </si>
  <si>
    <t>jistič 3p</t>
  </si>
  <si>
    <t>21-117</t>
  </si>
  <si>
    <t>proudový chránič</t>
  </si>
  <si>
    <t>21-118</t>
  </si>
  <si>
    <t>přepěťová ochrana</t>
  </si>
  <si>
    <t>21-119</t>
  </si>
  <si>
    <t>elektroinstalační lišta</t>
  </si>
  <si>
    <t>21-120</t>
  </si>
  <si>
    <t>chránička kopoflex</t>
  </si>
  <si>
    <t>21-121</t>
  </si>
  <si>
    <t>rozvodnice Rp</t>
  </si>
  <si>
    <t>21-122</t>
  </si>
  <si>
    <t>rozvaděč Rh</t>
  </si>
  <si>
    <t>21-123</t>
  </si>
  <si>
    <t>ventilátor</t>
  </si>
  <si>
    <t>21-124</t>
  </si>
  <si>
    <t>ostatní drobný instalační materiál</t>
  </si>
  <si>
    <t>21-125</t>
  </si>
  <si>
    <t>hromosvodný drát 8 mm</t>
  </si>
  <si>
    <t>21-126</t>
  </si>
  <si>
    <t>hromosvodný drát 10 mm</t>
  </si>
  <si>
    <t>21-127</t>
  </si>
  <si>
    <t>podpěra hromosvodného drátu</t>
  </si>
  <si>
    <t>21-128</t>
  </si>
  <si>
    <t>podstavec k jímací tyči</t>
  </si>
  <si>
    <t>21-129</t>
  </si>
  <si>
    <t>jímací tyč 2m</t>
  </si>
  <si>
    <t>21-130</t>
  </si>
  <si>
    <t>zemnící pásek FeZn 30x4</t>
  </si>
  <si>
    <t>21-131</t>
  </si>
  <si>
    <t>svorka SS</t>
  </si>
  <si>
    <t>21-132</t>
  </si>
  <si>
    <t>svorka SZ</t>
  </si>
  <si>
    <t>21-133</t>
  </si>
  <si>
    <t>svorka PV01</t>
  </si>
  <si>
    <t>21-134</t>
  </si>
  <si>
    <t>svorka SR 3b</t>
  </si>
  <si>
    <t>21-135</t>
  </si>
  <si>
    <t>Svorka SR 2b</t>
  </si>
  <si>
    <t>21-136</t>
  </si>
  <si>
    <t>21-137</t>
  </si>
  <si>
    <t>elektroinstalační práce</t>
  </si>
  <si>
    <t>21-138</t>
  </si>
  <si>
    <t>Instalační práce hromosvodu</t>
  </si>
  <si>
    <t>Kabel AYKY-J 4x50 ulož. volně</t>
  </si>
  <si>
    <t>Spojka pro AYKY4x50 do země</t>
  </si>
  <si>
    <t>elektroinstalační práce jinde neuvedené : 100</t>
  </si>
  <si>
    <t>Pol__0100</t>
  </si>
  <si>
    <t>Vytýčení trasy v zast. území</t>
  </si>
  <si>
    <t>km</t>
  </si>
  <si>
    <t>Pol__0101</t>
  </si>
  <si>
    <t>Výkop kabel. rýhy 35x80cm ručně, tř. 3</t>
  </si>
  <si>
    <t>Pol__0102</t>
  </si>
  <si>
    <t>Zához rýhy 35x80cm ručně, tř. 3-4</t>
  </si>
  <si>
    <t>Pol__0103</t>
  </si>
  <si>
    <t>Kabel. pískové lože š. 35cm</t>
  </si>
  <si>
    <t>Pol__0104</t>
  </si>
  <si>
    <t>Výstražná červená fólie š. 33cm</t>
  </si>
  <si>
    <t>Pol__0105</t>
  </si>
  <si>
    <t>Odvoz zeminy do vzdálenosti 1km</t>
  </si>
  <si>
    <t>Pol__0106</t>
  </si>
  <si>
    <t>Provizorní úprava terénu</t>
  </si>
  <si>
    <t>Pol__0001</t>
  </si>
  <si>
    <t>VZT jednotka s rotačním výměníkem ZZT, nástěnná ErP 2018</t>
  </si>
  <si>
    <t>Qv=600/750 m3/h, Dpext=250/250 Pa : 1</t>
  </si>
  <si>
    <t xml:space="preserve">El. příkon celkový vč. el. dohřevu Ni=2,6 kW;  : </t>
  </si>
  <si>
    <t xml:space="preserve">U=230 V/50 Hz.; Imax=13,8 A : </t>
  </si>
  <si>
    <t xml:space="preserve">Složení přívod: : </t>
  </si>
  <si>
    <t xml:space="preserve"> - externí vsuvná zpětná klapka d=250 : </t>
  </si>
  <si>
    <t xml:space="preserve"> - filtr F7 : </t>
  </si>
  <si>
    <t xml:space="preserve"> - rotační výměník ZZT; suchá uč.  dle EN308 81 % : </t>
  </si>
  <si>
    <t xml:space="preserve"> - el. ohřívač : </t>
  </si>
  <si>
    <t xml:space="preserve"> - ventilátor s EC motorem : </t>
  </si>
  <si>
    <t xml:space="preserve">Složení odvod: : </t>
  </si>
  <si>
    <t xml:space="preserve"> - filtr M5 : </t>
  </si>
  <si>
    <t xml:space="preserve">Příslušenství: : </t>
  </si>
  <si>
    <t xml:space="preserve"> - prostorové čidlo CO2  na principu IR-senzoru : </t>
  </si>
  <si>
    <t xml:space="preserve"> - systém měření a regulace : </t>
  </si>
  <si>
    <t xml:space="preserve"> - vzdálený ovládač : </t>
  </si>
  <si>
    <t>Montáž VZT jednotky</t>
  </si>
  <si>
    <t>soub</t>
  </si>
  <si>
    <t>Hadice d=250 s hlukovou a tepel. izolací 50 mm, l=7,5 m</t>
  </si>
  <si>
    <t>Montáž hadice</t>
  </si>
  <si>
    <t>Fasádní zkosený prvek d=250, včetně síta</t>
  </si>
  <si>
    <t>Montáž - Fasádní zkosený prve</t>
  </si>
  <si>
    <t>Požární klapka 200x200, ruční, teplotní, vč. konc. spínače "Zavřeno".</t>
  </si>
  <si>
    <t>Montáž - Požární klapka</t>
  </si>
  <si>
    <t>Dvouřadá vyústka hliníková 225x75 s R1 a UR vč. potrubního nástavce</t>
  </si>
  <si>
    <t>Montáž - Dvouřadá vyústka</t>
  </si>
  <si>
    <t>Jednořadá vyústka hliníková 225x75 s R1 a UR vč. potrubního nástavce</t>
  </si>
  <si>
    <t>Montáž - Jednořadá vyústka</t>
  </si>
  <si>
    <t>Dveřní mřížka 600x300, hliníková s UR</t>
  </si>
  <si>
    <t>Montáž - Dveřní mřížka</t>
  </si>
  <si>
    <t>Dveřní mřížka 400x200, hliníková s UR</t>
  </si>
  <si>
    <t>Axiální ventilátor v tichém provedení d=125 vč. ZK Vo=50 m3/h; 40 Pa;  Ni=15 W; 230 V/50 Hz, IP45</t>
  </si>
  <si>
    <t>Vo=50 m3/h; 40 Pa;  Ni=15 W; 230 V/50 Hz, IP45 : 2</t>
  </si>
  <si>
    <t xml:space="preserve"> - fasádní mřížka d=125 : </t>
  </si>
  <si>
    <t xml:space="preserve"> - plastové potrubí d=125, l=500 : </t>
  </si>
  <si>
    <t>Montáž - axiální ventilátor</t>
  </si>
  <si>
    <t>Čtyřhranné potrubí pozinkované skupiny I - rovné</t>
  </si>
  <si>
    <t>Čtyřhranné potrubí pozinkované skupiny I - tvarovky</t>
  </si>
  <si>
    <t>Montáž - Čtyřhranné potrubí</t>
  </si>
  <si>
    <t>Kruhové potrubí SPIRO vč. tvarovek - d=250 vč. 40% tvar.</t>
  </si>
  <si>
    <t>Montáž - Kruhové potrubí</t>
  </si>
  <si>
    <t>Pol__0045</t>
  </si>
  <si>
    <t>Tepelná izolace kaučuková tl.25 mm s Al polepem</t>
  </si>
  <si>
    <t>Pol__0046</t>
  </si>
  <si>
    <t>Montáž - Tepelná izolace kaučuková</t>
  </si>
  <si>
    <t>Pol__0047</t>
  </si>
  <si>
    <t>Sestava MULTI-split - kondenzační jednotka Qch/Qt=8 kW / 9 kW; Ni=1,9 kW; jištění 20 A;</t>
  </si>
  <si>
    <t>Qch/Qt=8 kW / 9 kW; Ni=1,9 kW; jištění 20 A; : 1</t>
  </si>
  <si>
    <t xml:space="preserve">230 V/50 Hz, chladivo R32 : </t>
  </si>
  <si>
    <t xml:space="preserve">Nástěnná jednotka vč. IR ovládání Qch/Qt=4,5/4,5 kW - 2 ks : </t>
  </si>
  <si>
    <t>Pol__0050</t>
  </si>
  <si>
    <t>- konzola pro venkovní jednotku - 1 ks Montáž</t>
  </si>
  <si>
    <t>Pol__0051</t>
  </si>
  <si>
    <t>Chladivové potrubí izolované 12,7x6,3 vč. komunikačního kabelu a chladiva</t>
  </si>
  <si>
    <t>35</t>
  </si>
  <si>
    <t>Pol__0052</t>
  </si>
  <si>
    <t>Montáž - Chladivové potrubí</t>
  </si>
  <si>
    <t>Pol__0053</t>
  </si>
  <si>
    <t>Materiál pro zhotovení závěsů na montáži</t>
  </si>
  <si>
    <t>Pol__0054</t>
  </si>
  <si>
    <t>Zhotovení  závěsů</t>
  </si>
  <si>
    <t>Pol__0055</t>
  </si>
  <si>
    <t>Montáž  závěsů</t>
  </si>
  <si>
    <t>Pol__0056</t>
  </si>
  <si>
    <t>Spojovací materiál</t>
  </si>
  <si>
    <t>Pol__0057</t>
  </si>
  <si>
    <t>Těsnící materiál</t>
  </si>
  <si>
    <t>Pol__0058</t>
  </si>
  <si>
    <t>Náklady na úpravu a přizpůsobení vzducho - technického potrubí na stavbě, celkem</t>
  </si>
  <si>
    <t>Pol__0060</t>
  </si>
  <si>
    <t>Doprava</t>
  </si>
  <si>
    <t>Pol__0061</t>
  </si>
  <si>
    <t>Komplexní zkoušky</t>
  </si>
  <si>
    <t>Pol__0062</t>
  </si>
  <si>
    <t>Kompletační činnost</t>
  </si>
  <si>
    <t>Není-li uvedeno jinak, položky zahrnují dodávku veškerého materiálu i jeho montáž, technická specifikace prvků viz PD</t>
  </si>
  <si>
    <t>Kalkul</t>
  </si>
  <si>
    <t>34-100</t>
  </si>
  <si>
    <t>management, vč. LAN modulu</t>
  </si>
  <si>
    <t>34-102</t>
  </si>
  <si>
    <t>tepelné čerpadlo – vnitřní jednotka – monoblok</t>
  </si>
  <si>
    <t>34-103</t>
  </si>
  <si>
    <t>34-104</t>
  </si>
  <si>
    <t>34-105</t>
  </si>
  <si>
    <t>nádrž TUV</t>
  </si>
  <si>
    <t>34-106</t>
  </si>
  <si>
    <t>oběhové čerpadlo 230 V</t>
  </si>
  <si>
    <t>34-107</t>
  </si>
  <si>
    <t>34-108</t>
  </si>
  <si>
    <t>34-109</t>
  </si>
  <si>
    <t>34-110</t>
  </si>
  <si>
    <t>propojení hydraulické – topné okruhy</t>
  </si>
  <si>
    <t>34-111</t>
  </si>
  <si>
    <t>propojení rozváděč – vnitřní jednotka</t>
  </si>
  <si>
    <t>34-112</t>
  </si>
  <si>
    <t>průrazy ve standardním nekamenném zdivu</t>
  </si>
  <si>
    <t>34-113</t>
  </si>
  <si>
    <t>základní elektrické zapojení</t>
  </si>
  <si>
    <t>34-114</t>
  </si>
  <si>
    <t>34-115</t>
  </si>
  <si>
    <t>řízení – montáž</t>
  </si>
  <si>
    <t>34-116</t>
  </si>
  <si>
    <t>projektová dokumentace</t>
  </si>
  <si>
    <t>34-117</t>
  </si>
  <si>
    <t>předání, zaškolení obsluhy</t>
  </si>
  <si>
    <t>34-118</t>
  </si>
  <si>
    <t>elektro revize externí</t>
  </si>
  <si>
    <t>34-119</t>
  </si>
  <si>
    <t>administrativa DSP, DSPS</t>
  </si>
  <si>
    <t>instalační materiál</t>
  </si>
  <si>
    <t>34-101</t>
  </si>
  <si>
    <t>nosná konstrukce FV panely – plochá střecha</t>
  </si>
  <si>
    <t>FV panely min. 400Wp</t>
  </si>
  <si>
    <t>podružný rozváděč FVE</t>
  </si>
  <si>
    <t>DC rozváděč ochran</t>
  </si>
  <si>
    <t>Střídač min. 9.50 kVA, hybridní, min. 2 MPP sledovače</t>
  </si>
  <si>
    <t>Akumulátor o využitelné kapacitě min. 10.40 kWh</t>
  </si>
  <si>
    <t>instalační práce</t>
  </si>
  <si>
    <t>revize elektro</t>
  </si>
  <si>
    <t>administrativa ŽOP, PPPi</t>
  </si>
  <si>
    <t>DSP, DSPSi</t>
  </si>
  <si>
    <t>manipulační 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</si>
</sst>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1" xfId="0" applyNumberFormat="1" applyFont="1" applyBorder="1" applyAlignment="1">
      <alignment vertical="top" shrinkToFi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8" fillId="0" borderId="0" xfId="0" applyNumberFormat="1" applyFont="1" applyAlignment="1">
      <alignment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TbQ+7AHNvJnWsAwXxQLoBk9xmbqkHvNNyXOeUbZH/xjTNLthZC0jS4/b5E8bHv99TGdHXO6B76QoxAuM+3p5sA==" saltValue="Y/ltSbmzzCygyZ/Lk+8Vm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4"/>
  <sheetViews>
    <sheetView showGridLines="0" topLeftCell="B20"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44</v>
      </c>
      <c r="E2" s="111" t="s">
        <v>45</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46</v>
      </c>
      <c r="E5" s="91"/>
      <c r="F5" s="91"/>
      <c r="G5" s="91"/>
      <c r="H5" s="18" t="s">
        <v>40</v>
      </c>
      <c r="I5" s="128" t="s">
        <v>50</v>
      </c>
      <c r="J5" s="8"/>
    </row>
    <row r="6" spans="1:15" ht="15.75" customHeight="1" x14ac:dyDescent="0.2">
      <c r="A6" s="2"/>
      <c r="B6" s="28"/>
      <c r="C6" s="55"/>
      <c r="D6" s="125" t="s">
        <v>47</v>
      </c>
      <c r="E6" s="92"/>
      <c r="F6" s="92"/>
      <c r="G6" s="92"/>
      <c r="H6" s="18" t="s">
        <v>34</v>
      </c>
      <c r="I6" s="22"/>
      <c r="J6" s="8"/>
    </row>
    <row r="7" spans="1:15" ht="15.75" customHeight="1" x14ac:dyDescent="0.2">
      <c r="A7" s="2"/>
      <c r="B7" s="29"/>
      <c r="C7" s="56"/>
      <c r="D7" s="127" t="s">
        <v>49</v>
      </c>
      <c r="E7" s="126" t="s">
        <v>48</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86" t="s">
        <v>30</v>
      </c>
      <c r="F15" s="86"/>
      <c r="G15" s="87" t="s">
        <v>31</v>
      </c>
      <c r="H15" s="87"/>
      <c r="I15" s="87" t="s">
        <v>29</v>
      </c>
      <c r="J15" s="88"/>
    </row>
    <row r="16" spans="1:15" ht="23.25" customHeight="1" x14ac:dyDescent="0.2">
      <c r="A16" s="196" t="s">
        <v>24</v>
      </c>
      <c r="B16" s="38" t="s">
        <v>24</v>
      </c>
      <c r="C16" s="62"/>
      <c r="D16" s="63"/>
      <c r="E16" s="83">
        <f>SUMIF(F79:F130,A16,G79:G130)+SUMIF(F79:F130,"PSU",G79:G130)</f>
        <v>0</v>
      </c>
      <c r="F16" s="84"/>
      <c r="G16" s="83">
        <f>SUMIF(F79:F130,A16,H79:H130)+SUMIF(F79:F130,"PSU",H79:H130)</f>
        <v>0</v>
      </c>
      <c r="H16" s="84"/>
      <c r="I16" s="83">
        <f>SUMIF(F79:F130,A16,I79:I130)+SUMIF(F79:F130,"PSU",I79:I130)</f>
        <v>0</v>
      </c>
      <c r="J16" s="85"/>
    </row>
    <row r="17" spans="1:10" ht="23.25" customHeight="1" x14ac:dyDescent="0.2">
      <c r="A17" s="196" t="s">
        <v>25</v>
      </c>
      <c r="B17" s="38" t="s">
        <v>25</v>
      </c>
      <c r="C17" s="62"/>
      <c r="D17" s="63"/>
      <c r="E17" s="83">
        <f>SUMIF(F79:F130,A17,G79:G130)</f>
        <v>0</v>
      </c>
      <c r="F17" s="84"/>
      <c r="G17" s="83">
        <f>SUMIF(F79:F130,A17,H79:H130)</f>
        <v>0</v>
      </c>
      <c r="H17" s="84"/>
      <c r="I17" s="83">
        <f>SUMIF(F79:F130,A17,I79:I130)</f>
        <v>0</v>
      </c>
      <c r="J17" s="85"/>
    </row>
    <row r="18" spans="1:10" ht="23.25" customHeight="1" x14ac:dyDescent="0.2">
      <c r="A18" s="196" t="s">
        <v>26</v>
      </c>
      <c r="B18" s="38" t="s">
        <v>26</v>
      </c>
      <c r="C18" s="62"/>
      <c r="D18" s="63"/>
      <c r="E18" s="83">
        <f>SUMIF(F79:F130,A18,G79:G130)</f>
        <v>0</v>
      </c>
      <c r="F18" s="84"/>
      <c r="G18" s="83">
        <f>SUMIF(F79:F130,A18,H79:H130)</f>
        <v>0</v>
      </c>
      <c r="H18" s="84"/>
      <c r="I18" s="83">
        <f>SUMIF(F79:F130,A18,I79:I130)</f>
        <v>0</v>
      </c>
      <c r="J18" s="85"/>
    </row>
    <row r="19" spans="1:10" ht="23.25" customHeight="1" x14ac:dyDescent="0.2">
      <c r="A19" s="196" t="s">
        <v>202</v>
      </c>
      <c r="B19" s="38" t="s">
        <v>27</v>
      </c>
      <c r="C19" s="62"/>
      <c r="D19" s="63"/>
      <c r="E19" s="83">
        <f>SUMIF(F79:F130,A19,G79:G130)</f>
        <v>0</v>
      </c>
      <c r="F19" s="84"/>
      <c r="G19" s="83">
        <f>SUMIF(F79:F130,A19,H79:H130)</f>
        <v>0</v>
      </c>
      <c r="H19" s="84"/>
      <c r="I19" s="83">
        <f>SUMIF(F79:F130,A19,I79:I130)</f>
        <v>0</v>
      </c>
      <c r="J19" s="85"/>
    </row>
    <row r="20" spans="1:10" ht="23.25" customHeight="1" x14ac:dyDescent="0.2">
      <c r="A20" s="196" t="s">
        <v>203</v>
      </c>
      <c r="B20" s="38" t="s">
        <v>28</v>
      </c>
      <c r="C20" s="62"/>
      <c r="D20" s="63"/>
      <c r="E20" s="83">
        <f>SUMIF(F79:F130,A20,G79:G130)</f>
        <v>0</v>
      </c>
      <c r="F20" s="84"/>
      <c r="G20" s="83">
        <f>SUMIF(F79:F130,A20,H79:H130)</f>
        <v>0</v>
      </c>
      <c r="H20" s="84"/>
      <c r="I20" s="83">
        <f>SUMIF(F79:F130,A20,I79:I130)</f>
        <v>0</v>
      </c>
      <c r="J20" s="85"/>
    </row>
    <row r="21" spans="1:10" ht="23.25" customHeight="1" x14ac:dyDescent="0.2">
      <c r="A21" s="2"/>
      <c r="B21" s="48" t="s">
        <v>29</v>
      </c>
      <c r="C21" s="64"/>
      <c r="D21" s="65"/>
      <c r="E21" s="89">
        <f>SUM(E16:F20)</f>
        <v>0</v>
      </c>
      <c r="F21" s="90"/>
      <c r="G21" s="89">
        <f>SUM(G16:H20)</f>
        <v>0</v>
      </c>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IF(A29&gt;50, ROUNDUP(A27, 0), ROUNDDOWN(A27, 0))</f>
        <v>0</v>
      </c>
      <c r="H29" s="173"/>
      <c r="I29" s="173"/>
      <c r="J29" s="174" t="s">
        <v>80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51</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52</v>
      </c>
      <c r="C39" s="147"/>
      <c r="D39" s="147"/>
      <c r="E39" s="147"/>
      <c r="F39" s="148">
        <f>'00 2309_00 Naklady'!AE23+'01 2309_01 Pol'!AE1540+'02 2309_02 P1'!AE221+'02 2309_02 Pol'!AE146+'03 2309_03 Pol'!AE116+'04 2309_04 Pol'!AE114+'05 2309_05 Pol'!AE51+'06 2309_06 Pol'!AE41</f>
        <v>0</v>
      </c>
      <c r="G39" s="149">
        <f>'00 2309_00 Naklady'!AF23+'01 2309_01 Pol'!AF1540+'02 2309_02 P1'!AF221+'02 2309_02 Pol'!AF146+'03 2309_03 Pol'!AF116+'04 2309_04 Pol'!AF114+'05 2309_05 Pol'!AF51+'06 2309_06 Pol'!AF41</f>
        <v>0</v>
      </c>
      <c r="H39" s="150">
        <f>(F39*SazbaDPH1/100)+(G39*SazbaDPH2/100)</f>
        <v>0</v>
      </c>
      <c r="I39" s="150">
        <f>F39+G39+H39</f>
        <v>0</v>
      </c>
      <c r="J39" s="151" t="str">
        <f>IF(CenaCelkemVypocet=0,"",I39/CenaCelkemVypocet*100)</f>
        <v/>
      </c>
    </row>
    <row r="40" spans="1:10" ht="25.5" customHeight="1" x14ac:dyDescent="0.2">
      <c r="A40" s="136">
        <v>2</v>
      </c>
      <c r="B40" s="152"/>
      <c r="C40" s="153" t="s">
        <v>53</v>
      </c>
      <c r="D40" s="153"/>
      <c r="E40" s="153"/>
      <c r="F40" s="154">
        <f>'00 2309_00 Naklady'!AE23</f>
        <v>0</v>
      </c>
      <c r="G40" s="155">
        <f>'00 2309_00 Naklady'!AF23</f>
        <v>0</v>
      </c>
      <c r="H40" s="155">
        <f>(F40*SazbaDPH1/100)+(G40*SazbaDPH2/100)</f>
        <v>0</v>
      </c>
      <c r="I40" s="155">
        <f>F40+G40+H40</f>
        <v>0</v>
      </c>
      <c r="J40" s="156" t="str">
        <f>IF(CenaCelkemVypocet=0,"",I40/CenaCelkemVypocet*100)</f>
        <v/>
      </c>
    </row>
    <row r="41" spans="1:10" ht="25.5" customHeight="1" x14ac:dyDescent="0.2">
      <c r="A41" s="136">
        <v>3</v>
      </c>
      <c r="B41" s="157" t="s">
        <v>54</v>
      </c>
      <c r="C41" s="147" t="s">
        <v>55</v>
      </c>
      <c r="D41" s="147"/>
      <c r="E41" s="147"/>
      <c r="F41" s="158">
        <f>'00 2309_00 Naklady'!AE23</f>
        <v>0</v>
      </c>
      <c r="G41" s="150">
        <f>'00 2309_00 Naklady'!AF23</f>
        <v>0</v>
      </c>
      <c r="H41" s="150">
        <f>(F41*SazbaDPH1/100)+(G41*SazbaDPH2/100)</f>
        <v>0</v>
      </c>
      <c r="I41" s="150">
        <f>F41+G41+H41</f>
        <v>0</v>
      </c>
      <c r="J41" s="151" t="str">
        <f>IF(CenaCelkemVypocet=0,"",I41/CenaCelkemVypocet*100)</f>
        <v/>
      </c>
    </row>
    <row r="42" spans="1:10" ht="25.5" customHeight="1" x14ac:dyDescent="0.2">
      <c r="A42" s="136">
        <v>2</v>
      </c>
      <c r="B42" s="152"/>
      <c r="C42" s="153" t="s">
        <v>56</v>
      </c>
      <c r="D42" s="153"/>
      <c r="E42" s="153"/>
      <c r="F42" s="154"/>
      <c r="G42" s="155"/>
      <c r="H42" s="155">
        <f>(F42*SazbaDPH1/100)+(G42*SazbaDPH2/100)</f>
        <v>0</v>
      </c>
      <c r="I42" s="155"/>
      <c r="J42" s="156"/>
    </row>
    <row r="43" spans="1:10" ht="25.5" customHeight="1" x14ac:dyDescent="0.2">
      <c r="A43" s="136">
        <v>2</v>
      </c>
      <c r="B43" s="152" t="s">
        <v>57</v>
      </c>
      <c r="C43" s="153" t="s">
        <v>58</v>
      </c>
      <c r="D43" s="153"/>
      <c r="E43" s="153"/>
      <c r="F43" s="154">
        <f>'01 2309_01 Pol'!AE1540</f>
        <v>0</v>
      </c>
      <c r="G43" s="155">
        <f>'01 2309_01 Pol'!AF1540</f>
        <v>0</v>
      </c>
      <c r="H43" s="155">
        <f>(F43*SazbaDPH1/100)+(G43*SazbaDPH2/100)</f>
        <v>0</v>
      </c>
      <c r="I43" s="155">
        <f>F43+G43+H43</f>
        <v>0</v>
      </c>
      <c r="J43" s="156" t="str">
        <f>IF(CenaCelkemVypocet=0,"",I43/CenaCelkemVypocet*100)</f>
        <v/>
      </c>
    </row>
    <row r="44" spans="1:10" ht="25.5" customHeight="1" x14ac:dyDescent="0.2">
      <c r="A44" s="136">
        <v>3</v>
      </c>
      <c r="B44" s="157" t="s">
        <v>59</v>
      </c>
      <c r="C44" s="147" t="s">
        <v>58</v>
      </c>
      <c r="D44" s="147"/>
      <c r="E44" s="147"/>
      <c r="F44" s="158">
        <f>'01 2309_01 Pol'!AE1540</f>
        <v>0</v>
      </c>
      <c r="G44" s="150">
        <f>'01 2309_01 Pol'!AF1540</f>
        <v>0</v>
      </c>
      <c r="H44" s="150">
        <f>(F44*SazbaDPH1/100)+(G44*SazbaDPH2/100)</f>
        <v>0</v>
      </c>
      <c r="I44" s="150">
        <f>F44+G44+H44</f>
        <v>0</v>
      </c>
      <c r="J44" s="151" t="str">
        <f>IF(CenaCelkemVypocet=0,"",I44/CenaCelkemVypocet*100)</f>
        <v/>
      </c>
    </row>
    <row r="45" spans="1:10" ht="25.5" customHeight="1" x14ac:dyDescent="0.2">
      <c r="A45" s="136">
        <v>2</v>
      </c>
      <c r="B45" s="152" t="s">
        <v>60</v>
      </c>
      <c r="C45" s="153" t="s">
        <v>61</v>
      </c>
      <c r="D45" s="153"/>
      <c r="E45" s="153"/>
      <c r="F45" s="154">
        <f>'02 2309_02 P1'!AE221+'02 2309_02 Pol'!AE146</f>
        <v>0</v>
      </c>
      <c r="G45" s="155">
        <f>'02 2309_02 P1'!AF221+'02 2309_02 Pol'!AF146</f>
        <v>0</v>
      </c>
      <c r="H45" s="155">
        <f>(F45*SazbaDPH1/100)+(G45*SazbaDPH2/100)</f>
        <v>0</v>
      </c>
      <c r="I45" s="155">
        <f>F45+G45+H45</f>
        <v>0</v>
      </c>
      <c r="J45" s="156" t="str">
        <f>IF(CenaCelkemVypocet=0,"",I45/CenaCelkemVypocet*100)</f>
        <v/>
      </c>
    </row>
    <row r="46" spans="1:10" ht="25.5" customHeight="1" x14ac:dyDescent="0.2">
      <c r="A46" s="136">
        <v>3</v>
      </c>
      <c r="B46" s="157" t="s">
        <v>62</v>
      </c>
      <c r="C46" s="147" t="s">
        <v>63</v>
      </c>
      <c r="D46" s="147"/>
      <c r="E46" s="147"/>
      <c r="F46" s="158">
        <f>'02 2309_02 P1'!AE221</f>
        <v>0</v>
      </c>
      <c r="G46" s="150">
        <f>'02 2309_02 P1'!AF221</f>
        <v>0</v>
      </c>
      <c r="H46" s="150">
        <f>(F46*SazbaDPH1/100)+(G46*SazbaDPH2/100)</f>
        <v>0</v>
      </c>
      <c r="I46" s="150">
        <f>F46+G46+H46</f>
        <v>0</v>
      </c>
      <c r="J46" s="151" t="str">
        <f>IF(CenaCelkemVypocet=0,"",I46/CenaCelkemVypocet*100)</f>
        <v/>
      </c>
    </row>
    <row r="47" spans="1:10" ht="25.5" customHeight="1" x14ac:dyDescent="0.2">
      <c r="A47" s="136">
        <v>3</v>
      </c>
      <c r="B47" s="157" t="s">
        <v>62</v>
      </c>
      <c r="C47" s="147" t="s">
        <v>64</v>
      </c>
      <c r="D47" s="147"/>
      <c r="E47" s="147"/>
      <c r="F47" s="158">
        <f>'02 2309_02 Pol'!AE146</f>
        <v>0</v>
      </c>
      <c r="G47" s="150">
        <f>'02 2309_02 Pol'!AF146</f>
        <v>0</v>
      </c>
      <c r="H47" s="150">
        <f>(F47*SazbaDPH1/100)+(G47*SazbaDPH2/100)</f>
        <v>0</v>
      </c>
      <c r="I47" s="150">
        <f>F47+G47+H47</f>
        <v>0</v>
      </c>
      <c r="J47" s="151" t="str">
        <f>IF(CenaCelkemVypocet=0,"",I47/CenaCelkemVypocet*100)</f>
        <v/>
      </c>
    </row>
    <row r="48" spans="1:10" ht="25.5" customHeight="1" x14ac:dyDescent="0.2">
      <c r="A48" s="136">
        <v>2</v>
      </c>
      <c r="B48" s="152" t="s">
        <v>65</v>
      </c>
      <c r="C48" s="153" t="s">
        <v>66</v>
      </c>
      <c r="D48" s="153"/>
      <c r="E48" s="153"/>
      <c r="F48" s="154">
        <f>'03 2309_03 Pol'!AE116</f>
        <v>0</v>
      </c>
      <c r="G48" s="155">
        <f>'03 2309_03 Pol'!AF116</f>
        <v>0</v>
      </c>
      <c r="H48" s="155">
        <f>(F48*SazbaDPH1/100)+(G48*SazbaDPH2/100)</f>
        <v>0</v>
      </c>
      <c r="I48" s="155">
        <f>F48+G48+H48</f>
        <v>0</v>
      </c>
      <c r="J48" s="156" t="str">
        <f>IF(CenaCelkemVypocet=0,"",I48/CenaCelkemVypocet*100)</f>
        <v/>
      </c>
    </row>
    <row r="49" spans="1:10" ht="25.5" customHeight="1" x14ac:dyDescent="0.2">
      <c r="A49" s="136">
        <v>3</v>
      </c>
      <c r="B49" s="157" t="s">
        <v>67</v>
      </c>
      <c r="C49" s="147" t="s">
        <v>68</v>
      </c>
      <c r="D49" s="147"/>
      <c r="E49" s="147"/>
      <c r="F49" s="158">
        <f>'03 2309_03 Pol'!AE116</f>
        <v>0</v>
      </c>
      <c r="G49" s="150">
        <f>'03 2309_03 Pol'!AF116</f>
        <v>0</v>
      </c>
      <c r="H49" s="150">
        <f>(F49*SazbaDPH1/100)+(G49*SazbaDPH2/100)</f>
        <v>0</v>
      </c>
      <c r="I49" s="150">
        <f>F49+G49+H49</f>
        <v>0</v>
      </c>
      <c r="J49" s="151" t="str">
        <f>IF(CenaCelkemVypocet=0,"",I49/CenaCelkemVypocet*100)</f>
        <v/>
      </c>
    </row>
    <row r="50" spans="1:10" ht="25.5" customHeight="1" x14ac:dyDescent="0.2">
      <c r="A50" s="136">
        <v>2</v>
      </c>
      <c r="B50" s="152" t="s">
        <v>69</v>
      </c>
      <c r="C50" s="153" t="s">
        <v>70</v>
      </c>
      <c r="D50" s="153"/>
      <c r="E50" s="153"/>
      <c r="F50" s="154">
        <f>'04 2309_04 Pol'!AE114</f>
        <v>0</v>
      </c>
      <c r="G50" s="155">
        <f>'04 2309_04 Pol'!AF114</f>
        <v>0</v>
      </c>
      <c r="H50" s="155">
        <f>(F50*SazbaDPH1/100)+(G50*SazbaDPH2/100)</f>
        <v>0</v>
      </c>
      <c r="I50" s="155">
        <f>F50+G50+H50</f>
        <v>0</v>
      </c>
      <c r="J50" s="156" t="str">
        <f>IF(CenaCelkemVypocet=0,"",I50/CenaCelkemVypocet*100)</f>
        <v/>
      </c>
    </row>
    <row r="51" spans="1:10" ht="25.5" customHeight="1" x14ac:dyDescent="0.2">
      <c r="A51" s="136">
        <v>3</v>
      </c>
      <c r="B51" s="157" t="s">
        <v>71</v>
      </c>
      <c r="C51" s="147" t="s">
        <v>70</v>
      </c>
      <c r="D51" s="147"/>
      <c r="E51" s="147"/>
      <c r="F51" s="158">
        <f>'04 2309_04 Pol'!AE114</f>
        <v>0</v>
      </c>
      <c r="G51" s="150">
        <f>'04 2309_04 Pol'!AF114</f>
        <v>0</v>
      </c>
      <c r="H51" s="150">
        <f>(F51*SazbaDPH1/100)+(G51*SazbaDPH2/100)</f>
        <v>0</v>
      </c>
      <c r="I51" s="150">
        <f>F51+G51+H51</f>
        <v>0</v>
      </c>
      <c r="J51" s="151" t="str">
        <f>IF(CenaCelkemVypocet=0,"",I51/CenaCelkemVypocet*100)</f>
        <v/>
      </c>
    </row>
    <row r="52" spans="1:10" ht="25.5" customHeight="1" x14ac:dyDescent="0.2">
      <c r="A52" s="136">
        <v>2</v>
      </c>
      <c r="B52" s="152" t="s">
        <v>72</v>
      </c>
      <c r="C52" s="153" t="s">
        <v>73</v>
      </c>
      <c r="D52" s="153"/>
      <c r="E52" s="153"/>
      <c r="F52" s="154">
        <f>'05 2309_05 Pol'!AE51</f>
        <v>0</v>
      </c>
      <c r="G52" s="155">
        <f>'05 2309_05 Pol'!AF51</f>
        <v>0</v>
      </c>
      <c r="H52" s="155">
        <f>(F52*SazbaDPH1/100)+(G52*SazbaDPH2/100)</f>
        <v>0</v>
      </c>
      <c r="I52" s="155">
        <f>F52+G52+H52</f>
        <v>0</v>
      </c>
      <c r="J52" s="156" t="str">
        <f>IF(CenaCelkemVypocet=0,"",I52/CenaCelkemVypocet*100)</f>
        <v/>
      </c>
    </row>
    <row r="53" spans="1:10" ht="25.5" customHeight="1" x14ac:dyDescent="0.2">
      <c r="A53" s="136">
        <v>3</v>
      </c>
      <c r="B53" s="157" t="s">
        <v>74</v>
      </c>
      <c r="C53" s="147" t="s">
        <v>75</v>
      </c>
      <c r="D53" s="147"/>
      <c r="E53" s="147"/>
      <c r="F53" s="158">
        <f>'05 2309_05 Pol'!AE51</f>
        <v>0</v>
      </c>
      <c r="G53" s="150">
        <f>'05 2309_05 Pol'!AF51</f>
        <v>0</v>
      </c>
      <c r="H53" s="150">
        <f>(F53*SazbaDPH1/100)+(G53*SazbaDPH2/100)</f>
        <v>0</v>
      </c>
      <c r="I53" s="150">
        <f>F53+G53+H53</f>
        <v>0</v>
      </c>
      <c r="J53" s="151" t="str">
        <f>IF(CenaCelkemVypocet=0,"",I53/CenaCelkemVypocet*100)</f>
        <v/>
      </c>
    </row>
    <row r="54" spans="1:10" ht="25.5" customHeight="1" x14ac:dyDescent="0.2">
      <c r="A54" s="136">
        <v>2</v>
      </c>
      <c r="B54" s="152" t="s">
        <v>76</v>
      </c>
      <c r="C54" s="153" t="s">
        <v>77</v>
      </c>
      <c r="D54" s="153"/>
      <c r="E54" s="153"/>
      <c r="F54" s="154">
        <f>'06 2309_06 Pol'!AE41</f>
        <v>0</v>
      </c>
      <c r="G54" s="155">
        <f>'06 2309_06 Pol'!AF41</f>
        <v>0</v>
      </c>
      <c r="H54" s="155">
        <f>(F54*SazbaDPH1/100)+(G54*SazbaDPH2/100)</f>
        <v>0</v>
      </c>
      <c r="I54" s="155">
        <f>F54+G54+H54</f>
        <v>0</v>
      </c>
      <c r="J54" s="156" t="str">
        <f>IF(CenaCelkemVypocet=0,"",I54/CenaCelkemVypocet*100)</f>
        <v/>
      </c>
    </row>
    <row r="55" spans="1:10" ht="25.5" customHeight="1" x14ac:dyDescent="0.2">
      <c r="A55" s="136">
        <v>3</v>
      </c>
      <c r="B55" s="157" t="s">
        <v>78</v>
      </c>
      <c r="C55" s="147" t="s">
        <v>77</v>
      </c>
      <c r="D55" s="147"/>
      <c r="E55" s="147"/>
      <c r="F55" s="158">
        <f>'06 2309_06 Pol'!AE41</f>
        <v>0</v>
      </c>
      <c r="G55" s="150">
        <f>'06 2309_06 Pol'!AF41</f>
        <v>0</v>
      </c>
      <c r="H55" s="150">
        <f>(F55*SazbaDPH1/100)+(G55*SazbaDPH2/100)</f>
        <v>0</v>
      </c>
      <c r="I55" s="150">
        <f>F55+G55+H55</f>
        <v>0</v>
      </c>
      <c r="J55" s="151" t="str">
        <f>IF(CenaCelkemVypocet=0,"",I55/CenaCelkemVypocet*100)</f>
        <v/>
      </c>
    </row>
    <row r="56" spans="1:10" ht="25.5" customHeight="1" x14ac:dyDescent="0.2">
      <c r="A56" s="136"/>
      <c r="B56" s="159" t="s">
        <v>79</v>
      </c>
      <c r="C56" s="160"/>
      <c r="D56" s="160"/>
      <c r="E56" s="161"/>
      <c r="F56" s="162">
        <f>SUMIF(A39:A55,"=1",F39:F55)</f>
        <v>0</v>
      </c>
      <c r="G56" s="163">
        <f>SUMIF(A39:A55,"=1",G39:G55)</f>
        <v>0</v>
      </c>
      <c r="H56" s="163">
        <f>SUMIF(A39:A55,"=1",H39:H55)</f>
        <v>0</v>
      </c>
      <c r="I56" s="163">
        <f>SUMIF(A39:A55,"=1",I39:I55)</f>
        <v>0</v>
      </c>
      <c r="J56" s="164">
        <f>SUMIF(A39:A55,"=1",J39:J55)</f>
        <v>0</v>
      </c>
    </row>
    <row r="58" spans="1:10" x14ac:dyDescent="0.2">
      <c r="A58" t="s">
        <v>81</v>
      </c>
      <c r="B58" t="s">
        <v>82</v>
      </c>
    </row>
    <row r="59" spans="1:10" x14ac:dyDescent="0.2">
      <c r="A59" t="s">
        <v>83</v>
      </c>
      <c r="B59" t="s">
        <v>84</v>
      </c>
    </row>
    <row r="60" spans="1:10" x14ac:dyDescent="0.2">
      <c r="A60" t="s">
        <v>85</v>
      </c>
      <c r="B60" t="s">
        <v>86</v>
      </c>
    </row>
    <row r="61" spans="1:10" x14ac:dyDescent="0.2">
      <c r="A61" t="s">
        <v>83</v>
      </c>
      <c r="B61" t="s">
        <v>87</v>
      </c>
    </row>
    <row r="62" spans="1:10" x14ac:dyDescent="0.2">
      <c r="A62" t="s">
        <v>85</v>
      </c>
      <c r="B62" t="s">
        <v>88</v>
      </c>
    </row>
    <row r="63" spans="1:10" x14ac:dyDescent="0.2">
      <c r="A63" t="s">
        <v>83</v>
      </c>
      <c r="B63" t="s">
        <v>89</v>
      </c>
    </row>
    <row r="64" spans="1:10" x14ac:dyDescent="0.2">
      <c r="A64" t="s">
        <v>85</v>
      </c>
      <c r="B64" t="s">
        <v>90</v>
      </c>
    </row>
    <row r="65" spans="1:10" x14ac:dyDescent="0.2">
      <c r="A65" t="s">
        <v>85</v>
      </c>
      <c r="B65" t="s">
        <v>91</v>
      </c>
    </row>
    <row r="66" spans="1:10" x14ac:dyDescent="0.2">
      <c r="A66" t="s">
        <v>83</v>
      </c>
      <c r="B66" t="s">
        <v>92</v>
      </c>
    </row>
    <row r="67" spans="1:10" x14ac:dyDescent="0.2">
      <c r="A67" t="s">
        <v>85</v>
      </c>
      <c r="B67" t="s">
        <v>93</v>
      </c>
    </row>
    <row r="68" spans="1:10" x14ac:dyDescent="0.2">
      <c r="A68" t="s">
        <v>83</v>
      </c>
      <c r="B68" t="s">
        <v>94</v>
      </c>
    </row>
    <row r="69" spans="1:10" x14ac:dyDescent="0.2">
      <c r="A69" t="s">
        <v>85</v>
      </c>
      <c r="B69" t="s">
        <v>95</v>
      </c>
    </row>
    <row r="70" spans="1:10" x14ac:dyDescent="0.2">
      <c r="A70" t="s">
        <v>83</v>
      </c>
      <c r="B70" t="s">
        <v>96</v>
      </c>
    </row>
    <row r="71" spans="1:10" x14ac:dyDescent="0.2">
      <c r="A71" t="s">
        <v>85</v>
      </c>
      <c r="B71" t="s">
        <v>97</v>
      </c>
    </row>
    <row r="72" spans="1:10" x14ac:dyDescent="0.2">
      <c r="A72" t="s">
        <v>83</v>
      </c>
      <c r="B72" t="s">
        <v>98</v>
      </c>
    </row>
    <row r="73" spans="1:10" x14ac:dyDescent="0.2">
      <c r="A73" t="s">
        <v>85</v>
      </c>
      <c r="B73" t="s">
        <v>99</v>
      </c>
    </row>
    <row r="76" spans="1:10" ht="15.75" x14ac:dyDescent="0.25">
      <c r="B76" s="175" t="s">
        <v>100</v>
      </c>
    </row>
    <row r="78" spans="1:10" ht="25.5" customHeight="1" x14ac:dyDescent="0.2">
      <c r="A78" s="177"/>
      <c r="B78" s="180" t="s">
        <v>17</v>
      </c>
      <c r="C78" s="180" t="s">
        <v>5</v>
      </c>
      <c r="D78" s="181"/>
      <c r="E78" s="181"/>
      <c r="F78" s="182" t="s">
        <v>101</v>
      </c>
      <c r="G78" s="182" t="s">
        <v>30</v>
      </c>
      <c r="H78" s="182" t="s">
        <v>31</v>
      </c>
      <c r="I78" s="182" t="s">
        <v>29</v>
      </c>
      <c r="J78" s="182" t="s">
        <v>0</v>
      </c>
    </row>
    <row r="79" spans="1:10" ht="36.75" customHeight="1" x14ac:dyDescent="0.2">
      <c r="A79" s="178"/>
      <c r="B79" s="183" t="s">
        <v>102</v>
      </c>
      <c r="C79" s="184" t="s">
        <v>103</v>
      </c>
      <c r="D79" s="185"/>
      <c r="E79" s="185"/>
      <c r="F79" s="192" t="s">
        <v>24</v>
      </c>
      <c r="G79" s="193">
        <f>'02 2309_02 Pol'!I8</f>
        <v>0</v>
      </c>
      <c r="H79" s="193">
        <f>'02 2309_02 Pol'!K8</f>
        <v>0</v>
      </c>
      <c r="I79" s="193">
        <f>G79+H79</f>
        <v>0</v>
      </c>
      <c r="J79" s="189" t="str">
        <f>IF(I131=0,"",I79/I131*100)</f>
        <v/>
      </c>
    </row>
    <row r="80" spans="1:10" ht="36.75" customHeight="1" x14ac:dyDescent="0.2">
      <c r="A80" s="178"/>
      <c r="B80" s="183" t="s">
        <v>104</v>
      </c>
      <c r="C80" s="184" t="s">
        <v>105</v>
      </c>
      <c r="D80" s="185"/>
      <c r="E80" s="185"/>
      <c r="F80" s="192" t="s">
        <v>24</v>
      </c>
      <c r="G80" s="193">
        <f>'02 2309_02 Pol'!I63</f>
        <v>0</v>
      </c>
      <c r="H80" s="193">
        <f>'02 2309_02 Pol'!K63</f>
        <v>0</v>
      </c>
      <c r="I80" s="193">
        <f>G80+H80</f>
        <v>0</v>
      </c>
      <c r="J80" s="189" t="str">
        <f>IF(I131=0,"",I80/I131*100)</f>
        <v/>
      </c>
    </row>
    <row r="81" spans="1:10" ht="36.75" customHeight="1" x14ac:dyDescent="0.2">
      <c r="A81" s="178"/>
      <c r="B81" s="183" t="s">
        <v>106</v>
      </c>
      <c r="C81" s="184" t="s">
        <v>107</v>
      </c>
      <c r="D81" s="185"/>
      <c r="E81" s="185"/>
      <c r="F81" s="192" t="s">
        <v>24</v>
      </c>
      <c r="G81" s="193">
        <f>'02 2309_02 Pol'!I124</f>
        <v>0</v>
      </c>
      <c r="H81" s="193">
        <f>'02 2309_02 Pol'!K124</f>
        <v>0</v>
      </c>
      <c r="I81" s="193">
        <f>G81+H81</f>
        <v>0</v>
      </c>
      <c r="J81" s="189" t="str">
        <f>IF(I131=0,"",I81/I131*100)</f>
        <v/>
      </c>
    </row>
    <row r="82" spans="1:10" ht="36.75" customHeight="1" x14ac:dyDescent="0.2">
      <c r="A82" s="178"/>
      <c r="B82" s="183" t="s">
        <v>108</v>
      </c>
      <c r="C82" s="184" t="s">
        <v>109</v>
      </c>
      <c r="D82" s="185"/>
      <c r="E82" s="185"/>
      <c r="F82" s="192" t="s">
        <v>24</v>
      </c>
      <c r="G82" s="193">
        <f>'02 2309_02 Pol'!I128</f>
        <v>0</v>
      </c>
      <c r="H82" s="193">
        <f>'02 2309_02 Pol'!K128</f>
        <v>0</v>
      </c>
      <c r="I82" s="193">
        <f>G82+H82</f>
        <v>0</v>
      </c>
      <c r="J82" s="189" t="str">
        <f>IF(I131=0,"",I82/I131*100)</f>
        <v/>
      </c>
    </row>
    <row r="83" spans="1:10" ht="36.75" customHeight="1" x14ac:dyDescent="0.2">
      <c r="A83" s="178"/>
      <c r="B83" s="183" t="s">
        <v>110</v>
      </c>
      <c r="C83" s="184" t="s">
        <v>111</v>
      </c>
      <c r="D83" s="185"/>
      <c r="E83" s="185"/>
      <c r="F83" s="192" t="s">
        <v>24</v>
      </c>
      <c r="G83" s="193">
        <f>'02 2309_02 Pol'!I132</f>
        <v>0</v>
      </c>
      <c r="H83" s="193">
        <f>'02 2309_02 Pol'!K132</f>
        <v>0</v>
      </c>
      <c r="I83" s="193">
        <f>G83+H83</f>
        <v>0</v>
      </c>
      <c r="J83" s="189" t="str">
        <f>IF(I131=0,"",I83/I131*100)</f>
        <v/>
      </c>
    </row>
    <row r="84" spans="1:10" ht="36.75" customHeight="1" x14ac:dyDescent="0.2">
      <c r="A84" s="178"/>
      <c r="B84" s="183" t="s">
        <v>112</v>
      </c>
      <c r="C84" s="184" t="s">
        <v>113</v>
      </c>
      <c r="D84" s="185"/>
      <c r="E84" s="185"/>
      <c r="F84" s="192" t="s">
        <v>24</v>
      </c>
      <c r="G84" s="193">
        <f>'02 2309_02 Pol'!I142+'02 2309_02 P1'!I8+'03 2309_03 Pol'!I8+'05 2309_05 Pol'!I8+'06 2309_06 Pol'!I8</f>
        <v>0</v>
      </c>
      <c r="H84" s="193">
        <f>'02 2309_02 Pol'!K142+'02 2309_02 P1'!K8+'03 2309_03 Pol'!K8+'05 2309_05 Pol'!K8+'06 2309_06 Pol'!K8</f>
        <v>0</v>
      </c>
      <c r="I84" s="193">
        <f>G84+H84</f>
        <v>0</v>
      </c>
      <c r="J84" s="189" t="str">
        <f>IF(I131=0,"",I84/I131*100)</f>
        <v/>
      </c>
    </row>
    <row r="85" spans="1:10" ht="36.75" customHeight="1" x14ac:dyDescent="0.2">
      <c r="A85" s="178"/>
      <c r="B85" s="183" t="s">
        <v>114</v>
      </c>
      <c r="C85" s="184" t="s">
        <v>115</v>
      </c>
      <c r="D85" s="185"/>
      <c r="E85" s="185"/>
      <c r="F85" s="192" t="s">
        <v>24</v>
      </c>
      <c r="G85" s="193">
        <f>'01 2309_01 Pol'!I8+'02 2309_02 P1'!I11</f>
        <v>0</v>
      </c>
      <c r="H85" s="193">
        <f>'01 2309_01 Pol'!K8+'02 2309_02 P1'!K11</f>
        <v>0</v>
      </c>
      <c r="I85" s="193">
        <f>G85+H85</f>
        <v>0</v>
      </c>
      <c r="J85" s="189" t="str">
        <f>IF(I131=0,"",I85/I131*100)</f>
        <v/>
      </c>
    </row>
    <row r="86" spans="1:10" ht="36.75" customHeight="1" x14ac:dyDescent="0.2">
      <c r="A86" s="178"/>
      <c r="B86" s="183" t="s">
        <v>116</v>
      </c>
      <c r="C86" s="184" t="s">
        <v>117</v>
      </c>
      <c r="D86" s="185"/>
      <c r="E86" s="185"/>
      <c r="F86" s="192" t="s">
        <v>24</v>
      </c>
      <c r="G86" s="193">
        <f>'01 2309_01 Pol'!I96</f>
        <v>0</v>
      </c>
      <c r="H86" s="193">
        <f>'01 2309_01 Pol'!K96</f>
        <v>0</v>
      </c>
      <c r="I86" s="193">
        <f>G86+H86</f>
        <v>0</v>
      </c>
      <c r="J86" s="189" t="str">
        <f>IF(I131=0,"",I86/I131*100)</f>
        <v/>
      </c>
    </row>
    <row r="87" spans="1:10" ht="36.75" customHeight="1" x14ac:dyDescent="0.2">
      <c r="A87" s="178"/>
      <c r="B87" s="183" t="s">
        <v>118</v>
      </c>
      <c r="C87" s="184" t="s">
        <v>119</v>
      </c>
      <c r="D87" s="185"/>
      <c r="E87" s="185"/>
      <c r="F87" s="192" t="s">
        <v>24</v>
      </c>
      <c r="G87" s="193">
        <f>'01 2309_01 Pol'!I128+'02 2309_02 P1'!I31</f>
        <v>0</v>
      </c>
      <c r="H87" s="193">
        <f>'01 2309_01 Pol'!K128+'02 2309_02 P1'!K31</f>
        <v>0</v>
      </c>
      <c r="I87" s="193">
        <f>G87+H87</f>
        <v>0</v>
      </c>
      <c r="J87" s="189" t="str">
        <f>IF(I131=0,"",I87/I131*100)</f>
        <v/>
      </c>
    </row>
    <row r="88" spans="1:10" ht="36.75" customHeight="1" x14ac:dyDescent="0.2">
      <c r="A88" s="178"/>
      <c r="B88" s="183" t="s">
        <v>120</v>
      </c>
      <c r="C88" s="184" t="s">
        <v>121</v>
      </c>
      <c r="D88" s="185"/>
      <c r="E88" s="185"/>
      <c r="F88" s="192" t="s">
        <v>24</v>
      </c>
      <c r="G88" s="193">
        <f>'01 2309_01 Pol'!I252</f>
        <v>0</v>
      </c>
      <c r="H88" s="193">
        <f>'01 2309_01 Pol'!K252</f>
        <v>0</v>
      </c>
      <c r="I88" s="193">
        <f>G88+H88</f>
        <v>0</v>
      </c>
      <c r="J88" s="189" t="str">
        <f>IF(I131=0,"",I88/I131*100)</f>
        <v/>
      </c>
    </row>
    <row r="89" spans="1:10" ht="36.75" customHeight="1" x14ac:dyDescent="0.2">
      <c r="A89" s="178"/>
      <c r="B89" s="183" t="s">
        <v>122</v>
      </c>
      <c r="C89" s="184" t="s">
        <v>123</v>
      </c>
      <c r="D89" s="185"/>
      <c r="E89" s="185"/>
      <c r="F89" s="192" t="s">
        <v>24</v>
      </c>
      <c r="G89" s="193">
        <f>'01 2309_01 Pol'!I324</f>
        <v>0</v>
      </c>
      <c r="H89" s="193">
        <f>'01 2309_01 Pol'!K324</f>
        <v>0</v>
      </c>
      <c r="I89" s="193">
        <f>G89+H89</f>
        <v>0</v>
      </c>
      <c r="J89" s="189" t="str">
        <f>IF(I131=0,"",I89/I131*100)</f>
        <v/>
      </c>
    </row>
    <row r="90" spans="1:10" ht="36.75" customHeight="1" x14ac:dyDescent="0.2">
      <c r="A90" s="178"/>
      <c r="B90" s="183" t="s">
        <v>124</v>
      </c>
      <c r="C90" s="184" t="s">
        <v>125</v>
      </c>
      <c r="D90" s="185"/>
      <c r="E90" s="185"/>
      <c r="F90" s="192" t="s">
        <v>24</v>
      </c>
      <c r="G90" s="193">
        <f>'01 2309_01 Pol'!I345</f>
        <v>0</v>
      </c>
      <c r="H90" s="193">
        <f>'01 2309_01 Pol'!K345</f>
        <v>0</v>
      </c>
      <c r="I90" s="193">
        <f>G90+H90</f>
        <v>0</v>
      </c>
      <c r="J90" s="189" t="str">
        <f>IF(I131=0,"",I90/I131*100)</f>
        <v/>
      </c>
    </row>
    <row r="91" spans="1:10" ht="36.75" customHeight="1" x14ac:dyDescent="0.2">
      <c r="A91" s="178"/>
      <c r="B91" s="183" t="s">
        <v>126</v>
      </c>
      <c r="C91" s="184" t="s">
        <v>127</v>
      </c>
      <c r="D91" s="185"/>
      <c r="E91" s="185"/>
      <c r="F91" s="192" t="s">
        <v>24</v>
      </c>
      <c r="G91" s="193">
        <f>'01 2309_01 Pol'!I350+'02 2309_02 P1'!I34</f>
        <v>0</v>
      </c>
      <c r="H91" s="193">
        <f>'01 2309_01 Pol'!K350+'02 2309_02 P1'!K34</f>
        <v>0</v>
      </c>
      <c r="I91" s="193">
        <f>G91+H91</f>
        <v>0</v>
      </c>
      <c r="J91" s="189" t="str">
        <f>IF(I131=0,"",I91/I131*100)</f>
        <v/>
      </c>
    </row>
    <row r="92" spans="1:10" ht="36.75" customHeight="1" x14ac:dyDescent="0.2">
      <c r="A92" s="178"/>
      <c r="B92" s="183" t="s">
        <v>128</v>
      </c>
      <c r="C92" s="184" t="s">
        <v>129</v>
      </c>
      <c r="D92" s="185"/>
      <c r="E92" s="185"/>
      <c r="F92" s="192" t="s">
        <v>24</v>
      </c>
      <c r="G92" s="193">
        <f>'01 2309_01 Pol'!I421</f>
        <v>0</v>
      </c>
      <c r="H92" s="193">
        <f>'01 2309_01 Pol'!K421</f>
        <v>0</v>
      </c>
      <c r="I92" s="193">
        <f>G92+H92</f>
        <v>0</v>
      </c>
      <c r="J92" s="189" t="str">
        <f>IF(I131=0,"",I92/I131*100)</f>
        <v/>
      </c>
    </row>
    <row r="93" spans="1:10" ht="36.75" customHeight="1" x14ac:dyDescent="0.2">
      <c r="A93" s="178"/>
      <c r="B93" s="183" t="s">
        <v>130</v>
      </c>
      <c r="C93" s="184" t="s">
        <v>131</v>
      </c>
      <c r="D93" s="185"/>
      <c r="E93" s="185"/>
      <c r="F93" s="192" t="s">
        <v>24</v>
      </c>
      <c r="G93" s="193">
        <f>'01 2309_01 Pol'!I488</f>
        <v>0</v>
      </c>
      <c r="H93" s="193">
        <f>'01 2309_01 Pol'!K488</f>
        <v>0</v>
      </c>
      <c r="I93" s="193">
        <f>G93+H93</f>
        <v>0</v>
      </c>
      <c r="J93" s="189" t="str">
        <f>IF(I131=0,"",I93/I131*100)</f>
        <v/>
      </c>
    </row>
    <row r="94" spans="1:10" ht="36.75" customHeight="1" x14ac:dyDescent="0.2">
      <c r="A94" s="178"/>
      <c r="B94" s="183" t="s">
        <v>132</v>
      </c>
      <c r="C94" s="184" t="s">
        <v>133</v>
      </c>
      <c r="D94" s="185"/>
      <c r="E94" s="185"/>
      <c r="F94" s="192" t="s">
        <v>24</v>
      </c>
      <c r="G94" s="193">
        <f>'01 2309_01 Pol'!I546</f>
        <v>0</v>
      </c>
      <c r="H94" s="193">
        <f>'01 2309_01 Pol'!K546</f>
        <v>0</v>
      </c>
      <c r="I94" s="193">
        <f>G94+H94</f>
        <v>0</v>
      </c>
      <c r="J94" s="189" t="str">
        <f>IF(I131=0,"",I94/I131*100)</f>
        <v/>
      </c>
    </row>
    <row r="95" spans="1:10" ht="36.75" customHeight="1" x14ac:dyDescent="0.2">
      <c r="A95" s="178"/>
      <c r="B95" s="183" t="s">
        <v>134</v>
      </c>
      <c r="C95" s="184" t="s">
        <v>135</v>
      </c>
      <c r="D95" s="185"/>
      <c r="E95" s="185"/>
      <c r="F95" s="192" t="s">
        <v>24</v>
      </c>
      <c r="G95" s="193">
        <f>'01 2309_01 Pol'!I551+'02 2309_02 P1'!I39</f>
        <v>0</v>
      </c>
      <c r="H95" s="193">
        <f>'01 2309_01 Pol'!K551+'02 2309_02 P1'!K39</f>
        <v>0</v>
      </c>
      <c r="I95" s="193">
        <f>G95+H95</f>
        <v>0</v>
      </c>
      <c r="J95" s="189" t="str">
        <f>IF(I131=0,"",I95/I131*100)</f>
        <v/>
      </c>
    </row>
    <row r="96" spans="1:10" ht="36.75" customHeight="1" x14ac:dyDescent="0.2">
      <c r="A96" s="178"/>
      <c r="B96" s="183" t="s">
        <v>136</v>
      </c>
      <c r="C96" s="184" t="s">
        <v>137</v>
      </c>
      <c r="D96" s="185"/>
      <c r="E96" s="185"/>
      <c r="F96" s="192" t="s">
        <v>24</v>
      </c>
      <c r="G96" s="193">
        <f>'01 2309_01 Pol'!I564</f>
        <v>0</v>
      </c>
      <c r="H96" s="193">
        <f>'01 2309_01 Pol'!K564</f>
        <v>0</v>
      </c>
      <c r="I96" s="193">
        <f>G96+H96</f>
        <v>0</v>
      </c>
      <c r="J96" s="189" t="str">
        <f>IF(I131=0,"",I96/I131*100)</f>
        <v/>
      </c>
    </row>
    <row r="97" spans="1:10" ht="36.75" customHeight="1" x14ac:dyDescent="0.2">
      <c r="A97" s="178"/>
      <c r="B97" s="183" t="s">
        <v>138</v>
      </c>
      <c r="C97" s="184" t="s">
        <v>139</v>
      </c>
      <c r="D97" s="185"/>
      <c r="E97" s="185"/>
      <c r="F97" s="192" t="s">
        <v>24</v>
      </c>
      <c r="G97" s="193">
        <f>'01 2309_01 Pol'!I569</f>
        <v>0</v>
      </c>
      <c r="H97" s="193">
        <f>'01 2309_01 Pol'!K569</f>
        <v>0</v>
      </c>
      <c r="I97" s="193">
        <f>G97+H97</f>
        <v>0</v>
      </c>
      <c r="J97" s="189" t="str">
        <f>IF(I131=0,"",I97/I131*100)</f>
        <v/>
      </c>
    </row>
    <row r="98" spans="1:10" ht="36.75" customHeight="1" x14ac:dyDescent="0.2">
      <c r="A98" s="178"/>
      <c r="B98" s="183" t="s">
        <v>140</v>
      </c>
      <c r="C98" s="184" t="s">
        <v>141</v>
      </c>
      <c r="D98" s="185"/>
      <c r="E98" s="185"/>
      <c r="F98" s="192" t="s">
        <v>24</v>
      </c>
      <c r="G98" s="193">
        <f>'01 2309_01 Pol'!I589+'02 2309_02 P1'!I45</f>
        <v>0</v>
      </c>
      <c r="H98" s="193">
        <f>'01 2309_01 Pol'!K589+'02 2309_02 P1'!K45</f>
        <v>0</v>
      </c>
      <c r="I98" s="193">
        <f>G98+H98</f>
        <v>0</v>
      </c>
      <c r="J98" s="189" t="str">
        <f>IF(I131=0,"",I98/I131*100)</f>
        <v/>
      </c>
    </row>
    <row r="99" spans="1:10" ht="36.75" customHeight="1" x14ac:dyDescent="0.2">
      <c r="A99" s="178"/>
      <c r="B99" s="183" t="s">
        <v>142</v>
      </c>
      <c r="C99" s="184" t="s">
        <v>143</v>
      </c>
      <c r="D99" s="185"/>
      <c r="E99" s="185"/>
      <c r="F99" s="192" t="s">
        <v>24</v>
      </c>
      <c r="G99" s="193">
        <f>'01 2309_01 Pol'!I615</f>
        <v>0</v>
      </c>
      <c r="H99" s="193">
        <f>'01 2309_01 Pol'!K615</f>
        <v>0</v>
      </c>
      <c r="I99" s="193">
        <f>G99+H99</f>
        <v>0</v>
      </c>
      <c r="J99" s="189" t="str">
        <f>IF(I131=0,"",I99/I131*100)</f>
        <v/>
      </c>
    </row>
    <row r="100" spans="1:10" ht="36.75" customHeight="1" x14ac:dyDescent="0.2">
      <c r="A100" s="178"/>
      <c r="B100" s="183" t="s">
        <v>144</v>
      </c>
      <c r="C100" s="184" t="s">
        <v>145</v>
      </c>
      <c r="D100" s="185"/>
      <c r="E100" s="185"/>
      <c r="F100" s="192" t="s">
        <v>24</v>
      </c>
      <c r="G100" s="193">
        <f>'01 2309_01 Pol'!I622+'02 2309_02 P1'!I52+'03 2309_03 Pol'!I11</f>
        <v>0</v>
      </c>
      <c r="H100" s="193">
        <f>'01 2309_01 Pol'!K622+'02 2309_02 P1'!K52+'03 2309_03 Pol'!K11</f>
        <v>0</v>
      </c>
      <c r="I100" s="193">
        <f>G100+H100</f>
        <v>0</v>
      </c>
      <c r="J100" s="189" t="str">
        <f>IF(I131=0,"",I100/I131*100)</f>
        <v/>
      </c>
    </row>
    <row r="101" spans="1:10" ht="36.75" customHeight="1" x14ac:dyDescent="0.2">
      <c r="A101" s="178"/>
      <c r="B101" s="183" t="s">
        <v>146</v>
      </c>
      <c r="C101" s="184" t="s">
        <v>147</v>
      </c>
      <c r="D101" s="185"/>
      <c r="E101" s="185"/>
      <c r="F101" s="192" t="s">
        <v>24</v>
      </c>
      <c r="G101" s="193">
        <f>'01 2309_01 Pol'!I751+'02 2309_02 P1'!I61</f>
        <v>0</v>
      </c>
      <c r="H101" s="193">
        <f>'01 2309_01 Pol'!K751+'02 2309_02 P1'!K61</f>
        <v>0</v>
      </c>
      <c r="I101" s="193">
        <f>G101+H101</f>
        <v>0</v>
      </c>
      <c r="J101" s="189" t="str">
        <f>IF(I131=0,"",I101/I131*100)</f>
        <v/>
      </c>
    </row>
    <row r="102" spans="1:10" ht="36.75" customHeight="1" x14ac:dyDescent="0.2">
      <c r="A102" s="178"/>
      <c r="B102" s="183" t="s">
        <v>148</v>
      </c>
      <c r="C102" s="184" t="s">
        <v>149</v>
      </c>
      <c r="D102" s="185"/>
      <c r="E102" s="185"/>
      <c r="F102" s="192" t="s">
        <v>25</v>
      </c>
      <c r="G102" s="193">
        <f>'01 2309_01 Pol'!I755</f>
        <v>0</v>
      </c>
      <c r="H102" s="193">
        <f>'01 2309_01 Pol'!K755</f>
        <v>0</v>
      </c>
      <c r="I102" s="193">
        <f>G102+H102</f>
        <v>0</v>
      </c>
      <c r="J102" s="189" t="str">
        <f>IF(I131=0,"",I102/I131*100)</f>
        <v/>
      </c>
    </row>
    <row r="103" spans="1:10" ht="36.75" customHeight="1" x14ac:dyDescent="0.2">
      <c r="A103" s="178"/>
      <c r="B103" s="183" t="s">
        <v>150</v>
      </c>
      <c r="C103" s="184" t="s">
        <v>151</v>
      </c>
      <c r="D103" s="185"/>
      <c r="E103" s="185"/>
      <c r="F103" s="192" t="s">
        <v>25</v>
      </c>
      <c r="G103" s="193">
        <f>'01 2309_01 Pol'!I808</f>
        <v>0</v>
      </c>
      <c r="H103" s="193">
        <f>'01 2309_01 Pol'!K808</f>
        <v>0</v>
      </c>
      <c r="I103" s="193">
        <f>G103+H103</f>
        <v>0</v>
      </c>
      <c r="J103" s="189" t="str">
        <f>IF(I131=0,"",I103/I131*100)</f>
        <v/>
      </c>
    </row>
    <row r="104" spans="1:10" ht="36.75" customHeight="1" x14ac:dyDescent="0.2">
      <c r="A104" s="178"/>
      <c r="B104" s="183" t="s">
        <v>152</v>
      </c>
      <c r="C104" s="184" t="s">
        <v>153</v>
      </c>
      <c r="D104" s="185"/>
      <c r="E104" s="185"/>
      <c r="F104" s="192" t="s">
        <v>25</v>
      </c>
      <c r="G104" s="193">
        <f>'01 2309_01 Pol'!I854</f>
        <v>0</v>
      </c>
      <c r="H104" s="193">
        <f>'01 2309_01 Pol'!K854</f>
        <v>0</v>
      </c>
      <c r="I104" s="193">
        <f>G104+H104</f>
        <v>0</v>
      </c>
      <c r="J104" s="189" t="str">
        <f>IF(I131=0,"",I104/I131*100)</f>
        <v/>
      </c>
    </row>
    <row r="105" spans="1:10" ht="36.75" customHeight="1" x14ac:dyDescent="0.2">
      <c r="A105" s="178"/>
      <c r="B105" s="183" t="s">
        <v>154</v>
      </c>
      <c r="C105" s="184" t="s">
        <v>155</v>
      </c>
      <c r="D105" s="185"/>
      <c r="E105" s="185"/>
      <c r="F105" s="192" t="s">
        <v>25</v>
      </c>
      <c r="G105" s="193">
        <f>'01 2309_01 Pol'!I916</f>
        <v>0</v>
      </c>
      <c r="H105" s="193">
        <f>'01 2309_01 Pol'!K916</f>
        <v>0</v>
      </c>
      <c r="I105" s="193">
        <f>G105+H105</f>
        <v>0</v>
      </c>
      <c r="J105" s="189" t="str">
        <f>IF(I131=0,"",I105/I131*100)</f>
        <v/>
      </c>
    </row>
    <row r="106" spans="1:10" ht="36.75" customHeight="1" x14ac:dyDescent="0.2">
      <c r="A106" s="178"/>
      <c r="B106" s="183" t="s">
        <v>156</v>
      </c>
      <c r="C106" s="184" t="s">
        <v>157</v>
      </c>
      <c r="D106" s="185"/>
      <c r="E106" s="185"/>
      <c r="F106" s="192" t="s">
        <v>25</v>
      </c>
      <c r="G106" s="193">
        <f>'01 2309_01 Pol'!I983</f>
        <v>0</v>
      </c>
      <c r="H106" s="193">
        <f>'01 2309_01 Pol'!K983</f>
        <v>0</v>
      </c>
      <c r="I106" s="193">
        <f>G106+H106</f>
        <v>0</v>
      </c>
      <c r="J106" s="189" t="str">
        <f>IF(I131=0,"",I106/I131*100)</f>
        <v/>
      </c>
    </row>
    <row r="107" spans="1:10" ht="36.75" customHeight="1" x14ac:dyDescent="0.2">
      <c r="A107" s="178"/>
      <c r="B107" s="183" t="s">
        <v>158</v>
      </c>
      <c r="C107" s="184" t="s">
        <v>159</v>
      </c>
      <c r="D107" s="185"/>
      <c r="E107" s="185"/>
      <c r="F107" s="192" t="s">
        <v>25</v>
      </c>
      <c r="G107" s="193">
        <f>'02 2309_02 P1'!I65</f>
        <v>0</v>
      </c>
      <c r="H107" s="193">
        <f>'02 2309_02 P1'!K65</f>
        <v>0</v>
      </c>
      <c r="I107" s="193">
        <f>G107+H107</f>
        <v>0</v>
      </c>
      <c r="J107" s="189" t="str">
        <f>IF(I131=0,"",I107/I131*100)</f>
        <v/>
      </c>
    </row>
    <row r="108" spans="1:10" ht="36.75" customHeight="1" x14ac:dyDescent="0.2">
      <c r="A108" s="178"/>
      <c r="B108" s="183" t="s">
        <v>160</v>
      </c>
      <c r="C108" s="184" t="s">
        <v>161</v>
      </c>
      <c r="D108" s="185"/>
      <c r="E108" s="185"/>
      <c r="F108" s="192" t="s">
        <v>25</v>
      </c>
      <c r="G108" s="193">
        <f>'01 2309_01 Pol'!I1058</f>
        <v>0</v>
      </c>
      <c r="H108" s="193">
        <f>'01 2309_01 Pol'!K1058</f>
        <v>0</v>
      </c>
      <c r="I108" s="193">
        <f>G108+H108</f>
        <v>0</v>
      </c>
      <c r="J108" s="189" t="str">
        <f>IF(I131=0,"",I108/I131*100)</f>
        <v/>
      </c>
    </row>
    <row r="109" spans="1:10" ht="36.75" customHeight="1" x14ac:dyDescent="0.2">
      <c r="A109" s="178"/>
      <c r="B109" s="183" t="s">
        <v>162</v>
      </c>
      <c r="C109" s="184" t="s">
        <v>163</v>
      </c>
      <c r="D109" s="185"/>
      <c r="E109" s="185"/>
      <c r="F109" s="192" t="s">
        <v>25</v>
      </c>
      <c r="G109" s="193">
        <f>'01 2309_01 Pol'!I1180</f>
        <v>0</v>
      </c>
      <c r="H109" s="193">
        <f>'01 2309_01 Pol'!K1180</f>
        <v>0</v>
      </c>
      <c r="I109" s="193">
        <f>G109+H109</f>
        <v>0</v>
      </c>
      <c r="J109" s="189" t="str">
        <f>IF(I131=0,"",I109/I131*100)</f>
        <v/>
      </c>
    </row>
    <row r="110" spans="1:10" ht="36.75" customHeight="1" x14ac:dyDescent="0.2">
      <c r="A110" s="178"/>
      <c r="B110" s="183" t="s">
        <v>164</v>
      </c>
      <c r="C110" s="184" t="s">
        <v>70</v>
      </c>
      <c r="D110" s="185"/>
      <c r="E110" s="185"/>
      <c r="F110" s="192" t="s">
        <v>25</v>
      </c>
      <c r="G110" s="193">
        <f>'04 2309_04 Pol'!I8</f>
        <v>0</v>
      </c>
      <c r="H110" s="193">
        <f>'04 2309_04 Pol'!K8</f>
        <v>0</v>
      </c>
      <c r="I110" s="193">
        <f>G110+H110</f>
        <v>0</v>
      </c>
      <c r="J110" s="189" t="str">
        <f>IF(I131=0,"",I110/I131*100)</f>
        <v/>
      </c>
    </row>
    <row r="111" spans="1:10" ht="36.75" customHeight="1" x14ac:dyDescent="0.2">
      <c r="A111" s="178"/>
      <c r="B111" s="183" t="s">
        <v>165</v>
      </c>
      <c r="C111" s="184" t="s">
        <v>166</v>
      </c>
      <c r="D111" s="185"/>
      <c r="E111" s="185"/>
      <c r="F111" s="192" t="s">
        <v>25</v>
      </c>
      <c r="G111" s="193">
        <f>'01 2309_01 Pol'!I1188</f>
        <v>0</v>
      </c>
      <c r="H111" s="193">
        <f>'01 2309_01 Pol'!K1188</f>
        <v>0</v>
      </c>
      <c r="I111" s="193">
        <f>G111+H111</f>
        <v>0</v>
      </c>
      <c r="J111" s="189" t="str">
        <f>IF(I131=0,"",I111/I131*100)</f>
        <v/>
      </c>
    </row>
    <row r="112" spans="1:10" ht="36.75" customHeight="1" x14ac:dyDescent="0.2">
      <c r="A112" s="178"/>
      <c r="B112" s="183" t="s">
        <v>167</v>
      </c>
      <c r="C112" s="184" t="s">
        <v>168</v>
      </c>
      <c r="D112" s="185"/>
      <c r="E112" s="185"/>
      <c r="F112" s="192" t="s">
        <v>25</v>
      </c>
      <c r="G112" s="193">
        <f>'02 2309_02 P1'!I172</f>
        <v>0</v>
      </c>
      <c r="H112" s="193">
        <f>'02 2309_02 P1'!K172</f>
        <v>0</v>
      </c>
      <c r="I112" s="193">
        <f>G112+H112</f>
        <v>0</v>
      </c>
      <c r="J112" s="189" t="str">
        <f>IF(I131=0,"",I112/I131*100)</f>
        <v/>
      </c>
    </row>
    <row r="113" spans="1:10" ht="36.75" customHeight="1" x14ac:dyDescent="0.2">
      <c r="A113" s="178"/>
      <c r="B113" s="183" t="s">
        <v>169</v>
      </c>
      <c r="C113" s="184" t="s">
        <v>170</v>
      </c>
      <c r="D113" s="185"/>
      <c r="E113" s="185"/>
      <c r="F113" s="192" t="s">
        <v>25</v>
      </c>
      <c r="G113" s="193">
        <f>'01 2309_01 Pol'!I1194</f>
        <v>0</v>
      </c>
      <c r="H113" s="193">
        <f>'01 2309_01 Pol'!K1194</f>
        <v>0</v>
      </c>
      <c r="I113" s="193">
        <f>G113+H113</f>
        <v>0</v>
      </c>
      <c r="J113" s="189" t="str">
        <f>IF(I131=0,"",I113/I131*100)</f>
        <v/>
      </c>
    </row>
    <row r="114" spans="1:10" ht="36.75" customHeight="1" x14ac:dyDescent="0.2">
      <c r="A114" s="178"/>
      <c r="B114" s="183" t="s">
        <v>171</v>
      </c>
      <c r="C114" s="184" t="s">
        <v>172</v>
      </c>
      <c r="D114" s="185"/>
      <c r="E114" s="185"/>
      <c r="F114" s="192" t="s">
        <v>25</v>
      </c>
      <c r="G114" s="193">
        <f>'01 2309_01 Pol'!I1216</f>
        <v>0</v>
      </c>
      <c r="H114" s="193">
        <f>'01 2309_01 Pol'!K1216</f>
        <v>0</v>
      </c>
      <c r="I114" s="193">
        <f>G114+H114</f>
        <v>0</v>
      </c>
      <c r="J114" s="189" t="str">
        <f>IF(I131=0,"",I114/I131*100)</f>
        <v/>
      </c>
    </row>
    <row r="115" spans="1:10" ht="36.75" customHeight="1" x14ac:dyDescent="0.2">
      <c r="A115" s="178"/>
      <c r="B115" s="183" t="s">
        <v>173</v>
      </c>
      <c r="C115" s="184" t="s">
        <v>174</v>
      </c>
      <c r="D115" s="185"/>
      <c r="E115" s="185"/>
      <c r="F115" s="192" t="s">
        <v>25</v>
      </c>
      <c r="G115" s="193">
        <f>'01 2309_01 Pol'!I1235</f>
        <v>0</v>
      </c>
      <c r="H115" s="193">
        <f>'01 2309_01 Pol'!K1235</f>
        <v>0</v>
      </c>
      <c r="I115" s="193">
        <f>G115+H115</f>
        <v>0</v>
      </c>
      <c r="J115" s="189" t="str">
        <f>IF(I131=0,"",I115/I131*100)</f>
        <v/>
      </c>
    </row>
    <row r="116" spans="1:10" ht="36.75" customHeight="1" x14ac:dyDescent="0.2">
      <c r="A116" s="178"/>
      <c r="B116" s="183" t="s">
        <v>175</v>
      </c>
      <c r="C116" s="184" t="s">
        <v>176</v>
      </c>
      <c r="D116" s="185"/>
      <c r="E116" s="185"/>
      <c r="F116" s="192" t="s">
        <v>25</v>
      </c>
      <c r="G116" s="193">
        <f>'01 2309_01 Pol'!I1335</f>
        <v>0</v>
      </c>
      <c r="H116" s="193">
        <f>'01 2309_01 Pol'!K1335</f>
        <v>0</v>
      </c>
      <c r="I116" s="193">
        <f>G116+H116</f>
        <v>0</v>
      </c>
      <c r="J116" s="189" t="str">
        <f>IF(I131=0,"",I116/I131*100)</f>
        <v/>
      </c>
    </row>
    <row r="117" spans="1:10" ht="36.75" customHeight="1" x14ac:dyDescent="0.2">
      <c r="A117" s="178"/>
      <c r="B117" s="183" t="s">
        <v>177</v>
      </c>
      <c r="C117" s="184" t="s">
        <v>178</v>
      </c>
      <c r="D117" s="185"/>
      <c r="E117" s="185"/>
      <c r="F117" s="192" t="s">
        <v>25</v>
      </c>
      <c r="G117" s="193">
        <f>'01 2309_01 Pol'!I1403</f>
        <v>0</v>
      </c>
      <c r="H117" s="193">
        <f>'01 2309_01 Pol'!K1403</f>
        <v>0</v>
      </c>
      <c r="I117" s="193">
        <f>G117+H117</f>
        <v>0</v>
      </c>
      <c r="J117" s="189" t="str">
        <f>IF(I131=0,"",I117/I131*100)</f>
        <v/>
      </c>
    </row>
    <row r="118" spans="1:10" ht="36.75" customHeight="1" x14ac:dyDescent="0.2">
      <c r="A118" s="178"/>
      <c r="B118" s="183" t="s">
        <v>179</v>
      </c>
      <c r="C118" s="184" t="s">
        <v>180</v>
      </c>
      <c r="D118" s="185"/>
      <c r="E118" s="185"/>
      <c r="F118" s="192" t="s">
        <v>25</v>
      </c>
      <c r="G118" s="193">
        <f>'01 2309_01 Pol'!I1430</f>
        <v>0</v>
      </c>
      <c r="H118" s="193">
        <f>'01 2309_01 Pol'!K1430</f>
        <v>0</v>
      </c>
      <c r="I118" s="193">
        <f>G118+H118</f>
        <v>0</v>
      </c>
      <c r="J118" s="189" t="str">
        <f>IF(I131=0,"",I118/I131*100)</f>
        <v/>
      </c>
    </row>
    <row r="119" spans="1:10" ht="36.75" customHeight="1" x14ac:dyDescent="0.2">
      <c r="A119" s="178"/>
      <c r="B119" s="183" t="s">
        <v>181</v>
      </c>
      <c r="C119" s="184" t="s">
        <v>182</v>
      </c>
      <c r="D119" s="185"/>
      <c r="E119" s="185"/>
      <c r="F119" s="192" t="s">
        <v>25</v>
      </c>
      <c r="G119" s="193">
        <f>'01 2309_01 Pol'!I1435</f>
        <v>0</v>
      </c>
      <c r="H119" s="193">
        <f>'01 2309_01 Pol'!K1435</f>
        <v>0</v>
      </c>
      <c r="I119" s="193">
        <f>G119+H119</f>
        <v>0</v>
      </c>
      <c r="J119" s="189" t="str">
        <f>IF(I131=0,"",I119/I131*100)</f>
        <v/>
      </c>
    </row>
    <row r="120" spans="1:10" ht="36.75" customHeight="1" x14ac:dyDescent="0.2">
      <c r="A120" s="178"/>
      <c r="B120" s="183" t="s">
        <v>183</v>
      </c>
      <c r="C120" s="184" t="s">
        <v>184</v>
      </c>
      <c r="D120" s="185"/>
      <c r="E120" s="185"/>
      <c r="F120" s="192" t="s">
        <v>25</v>
      </c>
      <c r="G120" s="193">
        <f>'01 2309_01 Pol'!I1470+'02 2309_02 P1'!I182</f>
        <v>0</v>
      </c>
      <c r="H120" s="193">
        <f>'01 2309_01 Pol'!K1470+'02 2309_02 P1'!K182</f>
        <v>0</v>
      </c>
      <c r="I120" s="193">
        <f>G120+H120</f>
        <v>0</v>
      </c>
      <c r="J120" s="189" t="str">
        <f>IF(I131=0,"",I120/I131*100)</f>
        <v/>
      </c>
    </row>
    <row r="121" spans="1:10" ht="36.75" customHeight="1" x14ac:dyDescent="0.2">
      <c r="A121" s="178"/>
      <c r="B121" s="183" t="s">
        <v>185</v>
      </c>
      <c r="C121" s="184" t="s">
        <v>186</v>
      </c>
      <c r="D121" s="185"/>
      <c r="E121" s="185"/>
      <c r="F121" s="192" t="s">
        <v>25</v>
      </c>
      <c r="G121" s="193">
        <f>'01 2309_01 Pol'!I1485</f>
        <v>0</v>
      </c>
      <c r="H121" s="193">
        <f>'01 2309_01 Pol'!K1485</f>
        <v>0</v>
      </c>
      <c r="I121" s="193">
        <f>G121+H121</f>
        <v>0</v>
      </c>
      <c r="J121" s="189" t="str">
        <f>IF(I131=0,"",I121/I131*100)</f>
        <v/>
      </c>
    </row>
    <row r="122" spans="1:10" ht="36.75" customHeight="1" x14ac:dyDescent="0.2">
      <c r="A122" s="178"/>
      <c r="B122" s="183" t="s">
        <v>187</v>
      </c>
      <c r="C122" s="184" t="s">
        <v>188</v>
      </c>
      <c r="D122" s="185"/>
      <c r="E122" s="185"/>
      <c r="F122" s="192" t="s">
        <v>25</v>
      </c>
      <c r="G122" s="193">
        <f>'01 2309_01 Pol'!I1493</f>
        <v>0</v>
      </c>
      <c r="H122" s="193">
        <f>'01 2309_01 Pol'!K1493</f>
        <v>0</v>
      </c>
      <c r="I122" s="193">
        <f>G122+H122</f>
        <v>0</v>
      </c>
      <c r="J122" s="189" t="str">
        <f>IF(I131=0,"",I122/I131*100)</f>
        <v/>
      </c>
    </row>
    <row r="123" spans="1:10" ht="36.75" customHeight="1" x14ac:dyDescent="0.2">
      <c r="A123" s="178"/>
      <c r="B123" s="183" t="s">
        <v>189</v>
      </c>
      <c r="C123" s="184" t="s">
        <v>190</v>
      </c>
      <c r="D123" s="185"/>
      <c r="E123" s="185"/>
      <c r="F123" s="192" t="s">
        <v>26</v>
      </c>
      <c r="G123" s="193">
        <f>'03 2309_03 Pol'!I14</f>
        <v>0</v>
      </c>
      <c r="H123" s="193">
        <f>'03 2309_03 Pol'!K14</f>
        <v>0</v>
      </c>
      <c r="I123" s="193">
        <f>G123+H123</f>
        <v>0</v>
      </c>
      <c r="J123" s="189" t="str">
        <f>IF(I131=0,"",I123/I131*100)</f>
        <v/>
      </c>
    </row>
    <row r="124" spans="1:10" ht="36.75" customHeight="1" x14ac:dyDescent="0.2">
      <c r="A124" s="178"/>
      <c r="B124" s="183" t="s">
        <v>191</v>
      </c>
      <c r="C124" s="184" t="s">
        <v>192</v>
      </c>
      <c r="D124" s="185"/>
      <c r="E124" s="185"/>
      <c r="F124" s="192" t="s">
        <v>26</v>
      </c>
      <c r="G124" s="193">
        <f>'01 2309_01 Pol'!I1513</f>
        <v>0</v>
      </c>
      <c r="H124" s="193">
        <f>'01 2309_01 Pol'!K1513</f>
        <v>0</v>
      </c>
      <c r="I124" s="193">
        <f>G124+H124</f>
        <v>0</v>
      </c>
      <c r="J124" s="189" t="str">
        <f>IF(I131=0,"",I124/I131*100)</f>
        <v/>
      </c>
    </row>
    <row r="125" spans="1:10" ht="36.75" customHeight="1" x14ac:dyDescent="0.2">
      <c r="A125" s="178"/>
      <c r="B125" s="183" t="s">
        <v>193</v>
      </c>
      <c r="C125" s="184" t="s">
        <v>194</v>
      </c>
      <c r="D125" s="185"/>
      <c r="E125" s="185"/>
      <c r="F125" s="192" t="s">
        <v>26</v>
      </c>
      <c r="G125" s="193">
        <f>'05 2309_05 Pol'!I11+'06 2309_06 Pol'!I11</f>
        <v>0</v>
      </c>
      <c r="H125" s="193">
        <f>'05 2309_05 Pol'!K11+'06 2309_06 Pol'!K11</f>
        <v>0</v>
      </c>
      <c r="I125" s="193">
        <f>G125+H125</f>
        <v>0</v>
      </c>
      <c r="J125" s="189" t="str">
        <f>IF(I131=0,"",I125/I131*100)</f>
        <v/>
      </c>
    </row>
    <row r="126" spans="1:10" ht="36.75" customHeight="1" x14ac:dyDescent="0.2">
      <c r="A126" s="178"/>
      <c r="B126" s="183" t="s">
        <v>195</v>
      </c>
      <c r="C126" s="184" t="s">
        <v>196</v>
      </c>
      <c r="D126" s="185"/>
      <c r="E126" s="185"/>
      <c r="F126" s="192" t="s">
        <v>26</v>
      </c>
      <c r="G126" s="193">
        <f>'02 2309_02 P1'!I193+'03 2309_03 Pol'!I100</f>
        <v>0</v>
      </c>
      <c r="H126" s="193">
        <f>'02 2309_02 P1'!K193+'03 2309_03 Pol'!K100</f>
        <v>0</v>
      </c>
      <c r="I126" s="193">
        <f>G126+H126</f>
        <v>0</v>
      </c>
      <c r="J126" s="189" t="str">
        <f>IF(I131=0,"",I126/I131*100)</f>
        <v/>
      </c>
    </row>
    <row r="127" spans="1:10" ht="36.75" customHeight="1" x14ac:dyDescent="0.2">
      <c r="A127" s="178"/>
      <c r="B127" s="183" t="s">
        <v>197</v>
      </c>
      <c r="C127" s="184" t="s">
        <v>198</v>
      </c>
      <c r="D127" s="185"/>
      <c r="E127" s="185"/>
      <c r="F127" s="192" t="s">
        <v>26</v>
      </c>
      <c r="G127" s="193">
        <f>'01 2309_01 Pol'!I1518</f>
        <v>0</v>
      </c>
      <c r="H127" s="193">
        <f>'01 2309_01 Pol'!K1518</f>
        <v>0</v>
      </c>
      <c r="I127" s="193">
        <f>G127+H127</f>
        <v>0</v>
      </c>
      <c r="J127" s="189" t="str">
        <f>IF(I131=0,"",I127/I131*100)</f>
        <v/>
      </c>
    </row>
    <row r="128" spans="1:10" ht="36.75" customHeight="1" x14ac:dyDescent="0.2">
      <c r="A128" s="178"/>
      <c r="B128" s="183" t="s">
        <v>199</v>
      </c>
      <c r="C128" s="184" t="s">
        <v>200</v>
      </c>
      <c r="D128" s="185"/>
      <c r="E128" s="185"/>
      <c r="F128" s="192" t="s">
        <v>201</v>
      </c>
      <c r="G128" s="193">
        <f>'01 2309_01 Pol'!I1525+'02 2309_02 P1'!I198</f>
        <v>0</v>
      </c>
      <c r="H128" s="193">
        <f>'01 2309_01 Pol'!K1525+'02 2309_02 P1'!K198</f>
        <v>0</v>
      </c>
      <c r="I128" s="193">
        <f>G128+H128</f>
        <v>0</v>
      </c>
      <c r="J128" s="189" t="str">
        <f>IF(I131=0,"",I128/I131*100)</f>
        <v/>
      </c>
    </row>
    <row r="129" spans="1:10" ht="36.75" customHeight="1" x14ac:dyDescent="0.2">
      <c r="A129" s="178"/>
      <c r="B129" s="183" t="s">
        <v>202</v>
      </c>
      <c r="C129" s="184" t="s">
        <v>27</v>
      </c>
      <c r="D129" s="185"/>
      <c r="E129" s="185"/>
      <c r="F129" s="192" t="s">
        <v>202</v>
      </c>
      <c r="G129" s="193">
        <f>'00 2309_00 Naklady'!I8+'02 2309_02 P1'!I213</f>
        <v>0</v>
      </c>
      <c r="H129" s="193">
        <f>'00 2309_00 Naklady'!K8+'02 2309_02 P1'!K213</f>
        <v>0</v>
      </c>
      <c r="I129" s="193">
        <f>G129+H129</f>
        <v>0</v>
      </c>
      <c r="J129" s="189" t="str">
        <f>IF(I131=0,"",I129/I131*100)</f>
        <v/>
      </c>
    </row>
    <row r="130" spans="1:10" ht="36.75" customHeight="1" x14ac:dyDescent="0.2">
      <c r="A130" s="178"/>
      <c r="B130" s="183" t="s">
        <v>203</v>
      </c>
      <c r="C130" s="184" t="s">
        <v>28</v>
      </c>
      <c r="D130" s="185"/>
      <c r="E130" s="185"/>
      <c r="F130" s="192" t="s">
        <v>203</v>
      </c>
      <c r="G130" s="193">
        <f>'00 2309_00 Naklady'!I15+'02 2309_02 P1'!I216</f>
        <v>0</v>
      </c>
      <c r="H130" s="193">
        <f>'00 2309_00 Naklady'!K15+'02 2309_02 P1'!K216</f>
        <v>0</v>
      </c>
      <c r="I130" s="193">
        <f>G130+H130</f>
        <v>0</v>
      </c>
      <c r="J130" s="189" t="str">
        <f>IF(I131=0,"",I130/I131*100)</f>
        <v/>
      </c>
    </row>
    <row r="131" spans="1:10" ht="25.5" customHeight="1" x14ac:dyDescent="0.2">
      <c r="A131" s="179"/>
      <c r="B131" s="186" t="s">
        <v>1</v>
      </c>
      <c r="C131" s="187"/>
      <c r="D131" s="188"/>
      <c r="E131" s="188"/>
      <c r="F131" s="194"/>
      <c r="G131" s="195">
        <f>SUM(G79:G130)</f>
        <v>0</v>
      </c>
      <c r="H131" s="195">
        <f>SUM(H79:H130)</f>
        <v>0</v>
      </c>
      <c r="I131" s="195">
        <f>SUM(I79:I130)</f>
        <v>0</v>
      </c>
      <c r="J131" s="190">
        <f>SUM(J79:J130)</f>
        <v>0</v>
      </c>
    </row>
    <row r="132" spans="1:10" x14ac:dyDescent="0.2">
      <c r="F132" s="135"/>
      <c r="G132" s="135"/>
      <c r="H132" s="135"/>
      <c r="I132" s="135"/>
      <c r="J132" s="191"/>
    </row>
    <row r="133" spans="1:10" x14ac:dyDescent="0.2">
      <c r="F133" s="135"/>
      <c r="G133" s="135"/>
      <c r="H133" s="135"/>
      <c r="I133" s="135"/>
      <c r="J133" s="191"/>
    </row>
    <row r="134" spans="1:10" x14ac:dyDescent="0.2">
      <c r="F134" s="135"/>
      <c r="G134" s="135"/>
      <c r="H134" s="135"/>
      <c r="I134" s="135"/>
      <c r="J134" s="191"/>
    </row>
  </sheetData>
  <sheetProtection algorithmName="SHA-512" hashValue="7ebpx4rVYnt93W4m3P73T7bs2YJ6mc30HwiNJJRxnAqjC8A/I26mv/L+M5Pev9ILYBiSty0k+XeDTF0pWZA+Lg==" saltValue="PJr+Ajy8H/jRR3xvzzt5n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1">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54:E54"/>
    <mergeCell ref="C55:E55"/>
    <mergeCell ref="B56:E56"/>
    <mergeCell ref="C79:E79"/>
    <mergeCell ref="C80:E80"/>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lfPKazLXjxa9QuT78jagb1HigJIG2UymS3cW1DAU7U81UDfka/ot5mxb8M1xloBXMHV/E5er09kjakVUTXOIsg==" saltValue="mjKu1FyMWyPPe6vleQb3r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0099-604B-4B88-A602-E720B9B94C7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s>
  <sheetData>
    <row r="1" spans="1:60" ht="15.75" customHeight="1" x14ac:dyDescent="0.25">
      <c r="A1" s="197" t="s">
        <v>204</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207</v>
      </c>
      <c r="C3" s="201" t="s">
        <v>55</v>
      </c>
      <c r="D3" s="199"/>
      <c r="E3" s="199"/>
      <c r="F3" s="199"/>
      <c r="G3" s="200"/>
      <c r="AC3" s="176" t="s">
        <v>208</v>
      </c>
      <c r="AG3" t="s">
        <v>209</v>
      </c>
    </row>
    <row r="4" spans="1:60" ht="24.95" customHeight="1" x14ac:dyDescent="0.2">
      <c r="A4" s="202" t="s">
        <v>9</v>
      </c>
      <c r="B4" s="203" t="s">
        <v>54</v>
      </c>
      <c r="C4" s="204" t="s">
        <v>55</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202</v>
      </c>
      <c r="C8" s="243" t="s">
        <v>27</v>
      </c>
      <c r="D8" s="228"/>
      <c r="E8" s="229"/>
      <c r="F8" s="230"/>
      <c r="G8" s="230">
        <f>SUMIF(AG9:AG14,"&lt;&gt;NOR",G9:G14)</f>
        <v>0</v>
      </c>
      <c r="H8" s="230"/>
      <c r="I8" s="230">
        <f>SUM(I9:I14)</f>
        <v>0</v>
      </c>
      <c r="J8" s="230"/>
      <c r="K8" s="230">
        <f>SUM(K9:K14)</f>
        <v>0</v>
      </c>
      <c r="L8" s="230"/>
      <c r="M8" s="230">
        <f>SUM(M9:M14)</f>
        <v>0</v>
      </c>
      <c r="N8" s="229"/>
      <c r="O8" s="229">
        <f>SUM(O9:O14)</f>
        <v>0</v>
      </c>
      <c r="P8" s="229"/>
      <c r="Q8" s="229">
        <f>SUM(Q9:Q14)</f>
        <v>0</v>
      </c>
      <c r="R8" s="230"/>
      <c r="S8" s="230"/>
      <c r="T8" s="231"/>
      <c r="U8" s="225"/>
      <c r="V8" s="225">
        <f>SUM(V9:V14)</f>
        <v>0</v>
      </c>
      <c r="W8" s="225"/>
      <c r="X8" s="225"/>
      <c r="Y8" s="225"/>
      <c r="AG8" t="s">
        <v>234</v>
      </c>
    </row>
    <row r="9" spans="1:60" outlineLevel="1" x14ac:dyDescent="0.2">
      <c r="A9" s="233">
        <v>1</v>
      </c>
      <c r="B9" s="234" t="s">
        <v>235</v>
      </c>
      <c r="C9" s="244" t="s">
        <v>236</v>
      </c>
      <c r="D9" s="235" t="s">
        <v>237</v>
      </c>
      <c r="E9" s="236">
        <v>1</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238</v>
      </c>
      <c r="T9" s="239" t="s">
        <v>239</v>
      </c>
      <c r="U9" s="223">
        <v>0</v>
      </c>
      <c r="V9" s="223">
        <f>ROUND(E9*U9,2)</f>
        <v>0</v>
      </c>
      <c r="W9" s="223"/>
      <c r="X9" s="223" t="s">
        <v>240</v>
      </c>
      <c r="Y9" s="223" t="s">
        <v>241</v>
      </c>
      <c r="Z9" s="212"/>
      <c r="AA9" s="212"/>
      <c r="AB9" s="212"/>
      <c r="AC9" s="212"/>
      <c r="AD9" s="212"/>
      <c r="AE9" s="212"/>
      <c r="AF9" s="212"/>
      <c r="AG9" s="212" t="s">
        <v>242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244</v>
      </c>
      <c r="C11" s="244" t="s">
        <v>245</v>
      </c>
      <c r="D11" s="235" t="s">
        <v>237</v>
      </c>
      <c r="E11" s="236">
        <v>1</v>
      </c>
      <c r="F11" s="237">
        <f>H11+J11</f>
        <v>0</v>
      </c>
      <c r="G11" s="237">
        <f>ROUND(E11*F11,2)</f>
        <v>0</v>
      </c>
      <c r="H11" s="238"/>
      <c r="I11" s="237">
        <f>ROUND(E11*H11,2)</f>
        <v>0</v>
      </c>
      <c r="J11" s="238"/>
      <c r="K11" s="237">
        <f>ROUND(E11*J11,2)</f>
        <v>0</v>
      </c>
      <c r="L11" s="237">
        <v>21</v>
      </c>
      <c r="M11" s="237">
        <f>G11*(1+L11/100)</f>
        <v>0</v>
      </c>
      <c r="N11" s="236">
        <v>0</v>
      </c>
      <c r="O11" s="236">
        <f>ROUND(E11*N11,2)</f>
        <v>0</v>
      </c>
      <c r="P11" s="236">
        <v>0</v>
      </c>
      <c r="Q11" s="236">
        <f>ROUND(E11*P11,2)</f>
        <v>0</v>
      </c>
      <c r="R11" s="237"/>
      <c r="S11" s="237" t="s">
        <v>238</v>
      </c>
      <c r="T11" s="239" t="s">
        <v>239</v>
      </c>
      <c r="U11" s="223">
        <v>0</v>
      </c>
      <c r="V11" s="223">
        <f>ROUND(E11*U11,2)</f>
        <v>0</v>
      </c>
      <c r="W11" s="223"/>
      <c r="X11" s="223" t="s">
        <v>240</v>
      </c>
      <c r="Y11" s="223" t="s">
        <v>241</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5"/>
      <c r="D12" s="242"/>
      <c r="E12" s="242"/>
      <c r="F12" s="242"/>
      <c r="G12" s="242"/>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243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3</v>
      </c>
      <c r="B13" s="234" t="s">
        <v>246</v>
      </c>
      <c r="C13" s="244" t="s">
        <v>247</v>
      </c>
      <c r="D13" s="235" t="s">
        <v>237</v>
      </c>
      <c r="E13" s="236">
        <v>1</v>
      </c>
      <c r="F13" s="237">
        <f>H13+J13</f>
        <v>0</v>
      </c>
      <c r="G13" s="237">
        <f>ROUND(E13*F13,2)</f>
        <v>0</v>
      </c>
      <c r="H13" s="238"/>
      <c r="I13" s="237">
        <f>ROUND(E13*H13,2)</f>
        <v>0</v>
      </c>
      <c r="J13" s="238"/>
      <c r="K13" s="237">
        <f>ROUND(E13*J13,2)</f>
        <v>0</v>
      </c>
      <c r="L13" s="237">
        <v>21</v>
      </c>
      <c r="M13" s="237">
        <f>G13*(1+L13/100)</f>
        <v>0</v>
      </c>
      <c r="N13" s="236">
        <v>0</v>
      </c>
      <c r="O13" s="236">
        <f>ROUND(E13*N13,2)</f>
        <v>0</v>
      </c>
      <c r="P13" s="236">
        <v>0</v>
      </c>
      <c r="Q13" s="236">
        <f>ROUND(E13*P13,2)</f>
        <v>0</v>
      </c>
      <c r="R13" s="237"/>
      <c r="S13" s="237" t="s">
        <v>238</v>
      </c>
      <c r="T13" s="239" t="s">
        <v>239</v>
      </c>
      <c r="U13" s="223">
        <v>0</v>
      </c>
      <c r="V13" s="223">
        <f>ROUND(E13*U13,2)</f>
        <v>0</v>
      </c>
      <c r="W13" s="223"/>
      <c r="X13" s="223" t="s">
        <v>240</v>
      </c>
      <c r="Y13" s="223" t="s">
        <v>241</v>
      </c>
      <c r="Z13" s="212"/>
      <c r="AA13" s="212"/>
      <c r="AB13" s="212"/>
      <c r="AC13" s="212"/>
      <c r="AD13" s="212"/>
      <c r="AE13" s="212"/>
      <c r="AF13" s="212"/>
      <c r="AG13" s="212" t="s">
        <v>248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5"/>
      <c r="D14" s="242"/>
      <c r="E14" s="242"/>
      <c r="F14" s="242"/>
      <c r="G14" s="24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243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6" t="s">
        <v>233</v>
      </c>
      <c r="B15" s="227" t="s">
        <v>203</v>
      </c>
      <c r="C15" s="243" t="s">
        <v>28</v>
      </c>
      <c r="D15" s="228"/>
      <c r="E15" s="229"/>
      <c r="F15" s="230"/>
      <c r="G15" s="230">
        <f>SUMIF(AG16:AG21,"&lt;&gt;NOR",G16:G21)</f>
        <v>0</v>
      </c>
      <c r="H15" s="230"/>
      <c r="I15" s="230">
        <f>SUM(I16:I21)</f>
        <v>0</v>
      </c>
      <c r="J15" s="230"/>
      <c r="K15" s="230">
        <f>SUM(K16:K21)</f>
        <v>0</v>
      </c>
      <c r="L15" s="230"/>
      <c r="M15" s="230">
        <f>SUM(M16:M21)</f>
        <v>0</v>
      </c>
      <c r="N15" s="229"/>
      <c r="O15" s="229">
        <f>SUM(O16:O21)</f>
        <v>0</v>
      </c>
      <c r="P15" s="229"/>
      <c r="Q15" s="229">
        <f>SUM(Q16:Q21)</f>
        <v>0</v>
      </c>
      <c r="R15" s="230"/>
      <c r="S15" s="230"/>
      <c r="T15" s="231"/>
      <c r="U15" s="225"/>
      <c r="V15" s="225">
        <f>SUM(V16:V21)</f>
        <v>0</v>
      </c>
      <c r="W15" s="225"/>
      <c r="X15" s="225"/>
      <c r="Y15" s="225"/>
      <c r="AG15" t="s">
        <v>234</v>
      </c>
    </row>
    <row r="16" spans="1:60" outlineLevel="1" x14ac:dyDescent="0.2">
      <c r="A16" s="233">
        <v>4</v>
      </c>
      <c r="B16" s="234" t="s">
        <v>249</v>
      </c>
      <c r="C16" s="244" t="s">
        <v>250</v>
      </c>
      <c r="D16" s="235" t="s">
        <v>237</v>
      </c>
      <c r="E16" s="236">
        <v>1</v>
      </c>
      <c r="F16" s="237">
        <f>H16+J16</f>
        <v>0</v>
      </c>
      <c r="G16" s="237">
        <f>ROUND(E16*F16,2)</f>
        <v>0</v>
      </c>
      <c r="H16" s="238"/>
      <c r="I16" s="237">
        <f>ROUND(E16*H16,2)</f>
        <v>0</v>
      </c>
      <c r="J16" s="238"/>
      <c r="K16" s="237">
        <f>ROUND(E16*J16,2)</f>
        <v>0</v>
      </c>
      <c r="L16" s="237">
        <v>21</v>
      </c>
      <c r="M16" s="237">
        <f>G16*(1+L16/100)</f>
        <v>0</v>
      </c>
      <c r="N16" s="236">
        <v>0</v>
      </c>
      <c r="O16" s="236">
        <f>ROUND(E16*N16,2)</f>
        <v>0</v>
      </c>
      <c r="P16" s="236">
        <v>0</v>
      </c>
      <c r="Q16" s="236">
        <f>ROUND(E16*P16,2)</f>
        <v>0</v>
      </c>
      <c r="R16" s="237"/>
      <c r="S16" s="237" t="s">
        <v>238</v>
      </c>
      <c r="T16" s="239" t="s">
        <v>239</v>
      </c>
      <c r="U16" s="223">
        <v>0</v>
      </c>
      <c r="V16" s="223">
        <f>ROUND(E16*U16,2)</f>
        <v>0</v>
      </c>
      <c r="W16" s="223"/>
      <c r="X16" s="223" t="s">
        <v>240</v>
      </c>
      <c r="Y16" s="223" t="s">
        <v>241</v>
      </c>
      <c r="Z16" s="212"/>
      <c r="AA16" s="212"/>
      <c r="AB16" s="212"/>
      <c r="AC16" s="212"/>
      <c r="AD16" s="212"/>
      <c r="AE16" s="212"/>
      <c r="AF16" s="212"/>
      <c r="AG16" s="212" t="s">
        <v>248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5"/>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243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3">
        <v>5</v>
      </c>
      <c r="B18" s="234" t="s">
        <v>251</v>
      </c>
      <c r="C18" s="244" t="s">
        <v>252</v>
      </c>
      <c r="D18" s="235" t="s">
        <v>237</v>
      </c>
      <c r="E18" s="236">
        <v>1</v>
      </c>
      <c r="F18" s="237">
        <f>H18+J18</f>
        <v>0</v>
      </c>
      <c r="G18" s="237">
        <f>ROUND(E18*F18,2)</f>
        <v>0</v>
      </c>
      <c r="H18" s="238"/>
      <c r="I18" s="237">
        <f>ROUND(E18*H18,2)</f>
        <v>0</v>
      </c>
      <c r="J18" s="238"/>
      <c r="K18" s="237">
        <f>ROUND(E18*J18,2)</f>
        <v>0</v>
      </c>
      <c r="L18" s="237">
        <v>21</v>
      </c>
      <c r="M18" s="237">
        <f>G18*(1+L18/100)</f>
        <v>0</v>
      </c>
      <c r="N18" s="236">
        <v>0</v>
      </c>
      <c r="O18" s="236">
        <f>ROUND(E18*N18,2)</f>
        <v>0</v>
      </c>
      <c r="P18" s="236">
        <v>0</v>
      </c>
      <c r="Q18" s="236">
        <f>ROUND(E18*P18,2)</f>
        <v>0</v>
      </c>
      <c r="R18" s="237"/>
      <c r="S18" s="237" t="s">
        <v>238</v>
      </c>
      <c r="T18" s="239" t="s">
        <v>239</v>
      </c>
      <c r="U18" s="223">
        <v>0</v>
      </c>
      <c r="V18" s="223">
        <f>ROUND(E18*U18,2)</f>
        <v>0</v>
      </c>
      <c r="W18" s="223"/>
      <c r="X18" s="223" t="s">
        <v>240</v>
      </c>
      <c r="Y18" s="223" t="s">
        <v>241</v>
      </c>
      <c r="Z18" s="212"/>
      <c r="AA18" s="212"/>
      <c r="AB18" s="212"/>
      <c r="AC18" s="212"/>
      <c r="AD18" s="212"/>
      <c r="AE18" s="212"/>
      <c r="AF18" s="212"/>
      <c r="AG18" s="212" t="s">
        <v>248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5"/>
      <c r="D19" s="242"/>
      <c r="E19" s="242"/>
      <c r="F19" s="242"/>
      <c r="G19" s="242"/>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243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6</v>
      </c>
      <c r="B20" s="234" t="s">
        <v>253</v>
      </c>
      <c r="C20" s="244" t="s">
        <v>254</v>
      </c>
      <c r="D20" s="235" t="s">
        <v>237</v>
      </c>
      <c r="E20" s="236">
        <v>1</v>
      </c>
      <c r="F20" s="237">
        <f>H20+J20</f>
        <v>0</v>
      </c>
      <c r="G20" s="237">
        <f>ROUND(E20*F20,2)</f>
        <v>0</v>
      </c>
      <c r="H20" s="238"/>
      <c r="I20" s="237">
        <f>ROUND(E20*H20,2)</f>
        <v>0</v>
      </c>
      <c r="J20" s="238"/>
      <c r="K20" s="237">
        <f>ROUND(E20*J20,2)</f>
        <v>0</v>
      </c>
      <c r="L20" s="237">
        <v>21</v>
      </c>
      <c r="M20" s="237">
        <f>G20*(1+L20/100)</f>
        <v>0</v>
      </c>
      <c r="N20" s="236">
        <v>0</v>
      </c>
      <c r="O20" s="236">
        <f>ROUND(E20*N20,2)</f>
        <v>0</v>
      </c>
      <c r="P20" s="236">
        <v>0</v>
      </c>
      <c r="Q20" s="236">
        <f>ROUND(E20*P20,2)</f>
        <v>0</v>
      </c>
      <c r="R20" s="237"/>
      <c r="S20" s="237" t="s">
        <v>238</v>
      </c>
      <c r="T20" s="239" t="s">
        <v>239</v>
      </c>
      <c r="U20" s="223">
        <v>0</v>
      </c>
      <c r="V20" s="223">
        <f>ROUND(E20*U20,2)</f>
        <v>0</v>
      </c>
      <c r="W20" s="223"/>
      <c r="X20" s="223" t="s">
        <v>240</v>
      </c>
      <c r="Y20" s="223" t="s">
        <v>241</v>
      </c>
      <c r="Z20" s="212"/>
      <c r="AA20" s="212"/>
      <c r="AB20" s="212"/>
      <c r="AC20" s="212"/>
      <c r="AD20" s="212"/>
      <c r="AE20" s="212"/>
      <c r="AF20" s="212"/>
      <c r="AG20" s="212" t="s">
        <v>248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5"/>
      <c r="D21" s="242"/>
      <c r="E21" s="242"/>
      <c r="F21" s="242"/>
      <c r="G21" s="24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243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3"/>
      <c r="B22" s="4"/>
      <c r="C22" s="246"/>
      <c r="D22" s="6"/>
      <c r="E22" s="3"/>
      <c r="F22" s="3"/>
      <c r="G22" s="3"/>
      <c r="H22" s="3"/>
      <c r="I22" s="3"/>
      <c r="J22" s="3"/>
      <c r="K22" s="3"/>
      <c r="L22" s="3"/>
      <c r="M22" s="3"/>
      <c r="N22" s="3"/>
      <c r="O22" s="3"/>
      <c r="P22" s="3"/>
      <c r="Q22" s="3"/>
      <c r="R22" s="3"/>
      <c r="S22" s="3"/>
      <c r="T22" s="3"/>
      <c r="U22" s="3"/>
      <c r="V22" s="3"/>
      <c r="W22" s="3"/>
      <c r="X22" s="3"/>
      <c r="Y22" s="3"/>
      <c r="AE22">
        <v>15</v>
      </c>
      <c r="AF22">
        <v>21</v>
      </c>
      <c r="AG22" t="s">
        <v>219</v>
      </c>
    </row>
    <row r="23" spans="1:60" x14ac:dyDescent="0.2">
      <c r="A23" s="215"/>
      <c r="B23" s="216" t="s">
        <v>29</v>
      </c>
      <c r="C23" s="247"/>
      <c r="D23" s="217"/>
      <c r="E23" s="218"/>
      <c r="F23" s="218"/>
      <c r="G23" s="232">
        <f>G8+G15</f>
        <v>0</v>
      </c>
      <c r="H23" s="3"/>
      <c r="I23" s="3"/>
      <c r="J23" s="3"/>
      <c r="K23" s="3"/>
      <c r="L23" s="3"/>
      <c r="M23" s="3"/>
      <c r="N23" s="3"/>
      <c r="O23" s="3"/>
      <c r="P23" s="3"/>
      <c r="Q23" s="3"/>
      <c r="R23" s="3"/>
      <c r="S23" s="3"/>
      <c r="T23" s="3"/>
      <c r="U23" s="3"/>
      <c r="V23" s="3"/>
      <c r="W23" s="3"/>
      <c r="X23" s="3"/>
      <c r="Y23" s="3"/>
      <c r="AE23">
        <f>SUMIF(L7:L21,AE22,G7:G21)</f>
        <v>0</v>
      </c>
      <c r="AF23">
        <f>SUMIF(L7:L21,AF22,G7:G21)</f>
        <v>0</v>
      </c>
      <c r="AG23" t="s">
        <v>255</v>
      </c>
    </row>
    <row r="24" spans="1:60" x14ac:dyDescent="0.2">
      <c r="C24" s="248"/>
      <c r="D24" s="10"/>
      <c r="AG24" t="s">
        <v>256</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Uf0dAD7KInPi8GZcqXPQQ/YDr2qiz8YVjtLvnANZ/cXwxN1J+zRJ/wQ2eLGFMuheMMkBxMBso1Mrh30wgWzpg==" saltValue="HV2rU6tY4RPMwJT3/NCfWw==" spinCount="100000" sheet="1" formatRows="0"/>
  <mergeCells count="10">
    <mergeCell ref="C14:G14"/>
    <mergeCell ref="C17:G17"/>
    <mergeCell ref="C19:G19"/>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DAD9-F8EB-4F6B-8C1F-87B2C9F66B5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57</v>
      </c>
      <c r="C3" s="201" t="s">
        <v>58</v>
      </c>
      <c r="D3" s="199"/>
      <c r="E3" s="199"/>
      <c r="F3" s="199"/>
      <c r="G3" s="200"/>
      <c r="AC3" s="176" t="s">
        <v>206</v>
      </c>
      <c r="AG3" t="s">
        <v>209</v>
      </c>
    </row>
    <row r="4" spans="1:60" ht="24.95" customHeight="1" x14ac:dyDescent="0.2">
      <c r="A4" s="202" t="s">
        <v>9</v>
      </c>
      <c r="B4" s="203" t="s">
        <v>59</v>
      </c>
      <c r="C4" s="204" t="s">
        <v>58</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114</v>
      </c>
      <c r="C8" s="243" t="s">
        <v>115</v>
      </c>
      <c r="D8" s="228"/>
      <c r="E8" s="229"/>
      <c r="F8" s="230"/>
      <c r="G8" s="230">
        <f>SUMIF(AG9:AG95,"&lt;&gt;NOR",G9:G95)</f>
        <v>0</v>
      </c>
      <c r="H8" s="230"/>
      <c r="I8" s="230">
        <f>SUM(I9:I95)</f>
        <v>0</v>
      </c>
      <c r="J8" s="230"/>
      <c r="K8" s="230">
        <f>SUM(K9:K95)</f>
        <v>0</v>
      </c>
      <c r="L8" s="230"/>
      <c r="M8" s="230">
        <f>SUM(M9:M95)</f>
        <v>0</v>
      </c>
      <c r="N8" s="229"/>
      <c r="O8" s="229">
        <f>SUM(O9:O95)</f>
        <v>16.600000000000001</v>
      </c>
      <c r="P8" s="229"/>
      <c r="Q8" s="229">
        <f>SUM(Q9:Q95)</f>
        <v>0</v>
      </c>
      <c r="R8" s="230"/>
      <c r="S8" s="230"/>
      <c r="T8" s="231"/>
      <c r="U8" s="225"/>
      <c r="V8" s="225">
        <f>SUM(V9:V95)</f>
        <v>1011.54</v>
      </c>
      <c r="W8" s="225"/>
      <c r="X8" s="225"/>
      <c r="Y8" s="225"/>
      <c r="AG8" t="s">
        <v>234</v>
      </c>
    </row>
    <row r="9" spans="1:60" outlineLevel="1" x14ac:dyDescent="0.2">
      <c r="A9" s="233">
        <v>1</v>
      </c>
      <c r="B9" s="234" t="s">
        <v>258</v>
      </c>
      <c r="C9" s="244" t="s">
        <v>259</v>
      </c>
      <c r="D9" s="235" t="s">
        <v>260</v>
      </c>
      <c r="E9" s="236">
        <v>157.994</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t="s">
        <v>261</v>
      </c>
      <c r="S9" s="237" t="s">
        <v>238</v>
      </c>
      <c r="T9" s="239" t="s">
        <v>238</v>
      </c>
      <c r="U9" s="223">
        <v>0.36799999999999999</v>
      </c>
      <c r="V9" s="223">
        <f>ROUND(E9*U9,2)</f>
        <v>58.14</v>
      </c>
      <c r="W9" s="223"/>
      <c r="X9" s="223" t="s">
        <v>262</v>
      </c>
      <c r="Y9" s="223" t="s">
        <v>241</v>
      </c>
      <c r="Z9" s="212"/>
      <c r="AA9" s="212"/>
      <c r="AB9" s="212"/>
      <c r="AC9" s="212"/>
      <c r="AD9" s="212"/>
      <c r="AE9" s="212"/>
      <c r="AF9" s="212"/>
      <c r="AG9" s="212" t="s">
        <v>263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4" t="s">
        <v>264</v>
      </c>
      <c r="D10" s="251"/>
      <c r="E10" s="251"/>
      <c r="F10" s="251"/>
      <c r="G10" s="251"/>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265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5" t="s">
        <v>266</v>
      </c>
      <c r="D11" s="249"/>
      <c r="E11" s="250">
        <v>39.9</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267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5" t="s">
        <v>268</v>
      </c>
      <c r="D12" s="249"/>
      <c r="E12" s="250">
        <v>84.15</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267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5" t="s">
        <v>269</v>
      </c>
      <c r="D13" s="249"/>
      <c r="E13" s="250">
        <v>26</v>
      </c>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267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5" t="s">
        <v>270</v>
      </c>
      <c r="D14" s="249"/>
      <c r="E14" s="250">
        <v>3.944</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267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5" t="s">
        <v>271</v>
      </c>
      <c r="D15" s="249"/>
      <c r="E15" s="250">
        <v>4</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267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6"/>
      <c r="D16" s="241"/>
      <c r="E16" s="241"/>
      <c r="F16" s="241"/>
      <c r="G16" s="241"/>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243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3">
        <v>2</v>
      </c>
      <c r="B17" s="234" t="s">
        <v>272</v>
      </c>
      <c r="C17" s="244" t="s">
        <v>273</v>
      </c>
      <c r="D17" s="235" t="s">
        <v>260</v>
      </c>
      <c r="E17" s="236">
        <v>157.994</v>
      </c>
      <c r="F17" s="237">
        <f>H17+J17</f>
        <v>0</v>
      </c>
      <c r="G17" s="237">
        <f>ROUND(E17*F17,2)</f>
        <v>0</v>
      </c>
      <c r="H17" s="238"/>
      <c r="I17" s="237">
        <f>ROUND(E17*H17,2)</f>
        <v>0</v>
      </c>
      <c r="J17" s="238"/>
      <c r="K17" s="237">
        <f>ROUND(E17*J17,2)</f>
        <v>0</v>
      </c>
      <c r="L17" s="237">
        <v>21</v>
      </c>
      <c r="M17" s="237">
        <f>G17*(1+L17/100)</f>
        <v>0</v>
      </c>
      <c r="N17" s="236">
        <v>0</v>
      </c>
      <c r="O17" s="236">
        <f>ROUND(E17*N17,2)</f>
        <v>0</v>
      </c>
      <c r="P17" s="236">
        <v>0</v>
      </c>
      <c r="Q17" s="236">
        <f>ROUND(E17*P17,2)</f>
        <v>0</v>
      </c>
      <c r="R17" s="237" t="s">
        <v>261</v>
      </c>
      <c r="S17" s="237" t="s">
        <v>238</v>
      </c>
      <c r="T17" s="239" t="s">
        <v>238</v>
      </c>
      <c r="U17" s="223">
        <v>5.8000000000000003E-2</v>
      </c>
      <c r="V17" s="223">
        <f>ROUND(E17*U17,2)</f>
        <v>9.16</v>
      </c>
      <c r="W17" s="223"/>
      <c r="X17" s="223" t="s">
        <v>262</v>
      </c>
      <c r="Y17" s="223" t="s">
        <v>241</v>
      </c>
      <c r="Z17" s="212"/>
      <c r="AA17" s="212"/>
      <c r="AB17" s="212"/>
      <c r="AC17" s="212"/>
      <c r="AD17" s="212"/>
      <c r="AE17" s="212"/>
      <c r="AF17" s="212"/>
      <c r="AG17" s="212" t="s">
        <v>263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4" t="s">
        <v>264</v>
      </c>
      <c r="D18" s="251"/>
      <c r="E18" s="251"/>
      <c r="F18" s="251"/>
      <c r="G18" s="251"/>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265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5" t="s">
        <v>274</v>
      </c>
      <c r="D19" s="249"/>
      <c r="E19" s="250">
        <v>157.994</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267</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6"/>
      <c r="D20" s="241"/>
      <c r="E20" s="241"/>
      <c r="F20" s="241"/>
      <c r="G20" s="241"/>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243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3</v>
      </c>
      <c r="B21" s="234" t="s">
        <v>275</v>
      </c>
      <c r="C21" s="244" t="s">
        <v>276</v>
      </c>
      <c r="D21" s="235" t="s">
        <v>260</v>
      </c>
      <c r="E21" s="236">
        <v>23.295999999999999</v>
      </c>
      <c r="F21" s="237">
        <f>H21+J21</f>
        <v>0</v>
      </c>
      <c r="G21" s="237">
        <f>ROUND(E21*F21,2)</f>
        <v>0</v>
      </c>
      <c r="H21" s="238"/>
      <c r="I21" s="237">
        <f>ROUND(E21*H21,2)</f>
        <v>0</v>
      </c>
      <c r="J21" s="238"/>
      <c r="K21" s="237">
        <f>ROUND(E21*J21,2)</f>
        <v>0</v>
      </c>
      <c r="L21" s="237">
        <v>21</v>
      </c>
      <c r="M21" s="237">
        <f>G21*(1+L21/100)</f>
        <v>0</v>
      </c>
      <c r="N21" s="236">
        <v>0</v>
      </c>
      <c r="O21" s="236">
        <f>ROUND(E21*N21,2)</f>
        <v>0</v>
      </c>
      <c r="P21" s="236">
        <v>0</v>
      </c>
      <c r="Q21" s="236">
        <f>ROUND(E21*P21,2)</f>
        <v>0</v>
      </c>
      <c r="R21" s="237" t="s">
        <v>261</v>
      </c>
      <c r="S21" s="237" t="s">
        <v>238</v>
      </c>
      <c r="T21" s="239" t="s">
        <v>238</v>
      </c>
      <c r="U21" s="223">
        <v>0.23</v>
      </c>
      <c r="V21" s="223">
        <f>ROUND(E21*U21,2)</f>
        <v>5.36</v>
      </c>
      <c r="W21" s="223"/>
      <c r="X21" s="223" t="s">
        <v>262</v>
      </c>
      <c r="Y21" s="223" t="s">
        <v>241</v>
      </c>
      <c r="Z21" s="212"/>
      <c r="AA21" s="212"/>
      <c r="AB21" s="212"/>
      <c r="AC21" s="212"/>
      <c r="AD21" s="212"/>
      <c r="AE21" s="212"/>
      <c r="AF21" s="212"/>
      <c r="AG21" s="212" t="s">
        <v>263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19"/>
      <c r="B22" s="220"/>
      <c r="C22" s="254" t="s">
        <v>277</v>
      </c>
      <c r="D22" s="251"/>
      <c r="E22" s="251"/>
      <c r="F22" s="251"/>
      <c r="G22" s="251"/>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265</v>
      </c>
      <c r="AH22" s="212"/>
      <c r="AI22" s="212"/>
      <c r="AJ22" s="212"/>
      <c r="AK22" s="212"/>
      <c r="AL22" s="212"/>
      <c r="AM22" s="212"/>
      <c r="AN22" s="212"/>
      <c r="AO22" s="212"/>
      <c r="AP22" s="212"/>
      <c r="AQ22" s="212"/>
      <c r="AR22" s="212"/>
      <c r="AS22" s="212"/>
      <c r="AT22" s="212"/>
      <c r="AU22" s="212"/>
      <c r="AV22" s="212"/>
      <c r="AW22" s="212"/>
      <c r="AX22" s="212"/>
      <c r="AY22" s="212"/>
      <c r="AZ22" s="212"/>
      <c r="BA22" s="252" t="str">
        <f>C22</f>
        <v>zapažených i nezapažených s urovnáním dna do předepsaného profilu a spádu, s přehozením výkopku na přilehlém terénu na vzdálenost do 3 m od podélné osy rýhy nebo s naložením výkopku na dopravní prostředek.</v>
      </c>
      <c r="BB22" s="212"/>
      <c r="BC22" s="212"/>
      <c r="BD22" s="212"/>
      <c r="BE22" s="212"/>
      <c r="BF22" s="212"/>
      <c r="BG22" s="212"/>
      <c r="BH22" s="212"/>
    </row>
    <row r="23" spans="1:60" outlineLevel="2" x14ac:dyDescent="0.2">
      <c r="A23" s="219"/>
      <c r="B23" s="220"/>
      <c r="C23" s="255" t="s">
        <v>278</v>
      </c>
      <c r="D23" s="249"/>
      <c r="E23" s="250">
        <v>11.856</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267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5" t="s">
        <v>279</v>
      </c>
      <c r="D24" s="249"/>
      <c r="E24" s="250">
        <v>11.44</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267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6"/>
      <c r="D25" s="241"/>
      <c r="E25" s="241"/>
      <c r="F25" s="241"/>
      <c r="G25" s="241"/>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3">
        <v>4</v>
      </c>
      <c r="B26" s="234" t="s">
        <v>280</v>
      </c>
      <c r="C26" s="244" t="s">
        <v>281</v>
      </c>
      <c r="D26" s="235" t="s">
        <v>260</v>
      </c>
      <c r="E26" s="236">
        <v>23.295999999999999</v>
      </c>
      <c r="F26" s="237">
        <f>H26+J26</f>
        <v>0</v>
      </c>
      <c r="G26" s="237">
        <f>ROUND(E26*F26,2)</f>
        <v>0</v>
      </c>
      <c r="H26" s="238"/>
      <c r="I26" s="237">
        <f>ROUND(E26*H26,2)</f>
        <v>0</v>
      </c>
      <c r="J26" s="238"/>
      <c r="K26" s="237">
        <f>ROUND(E26*J26,2)</f>
        <v>0</v>
      </c>
      <c r="L26" s="237">
        <v>21</v>
      </c>
      <c r="M26" s="237">
        <f>G26*(1+L26/100)</f>
        <v>0</v>
      </c>
      <c r="N26" s="236">
        <v>0</v>
      </c>
      <c r="O26" s="236">
        <f>ROUND(E26*N26,2)</f>
        <v>0</v>
      </c>
      <c r="P26" s="236">
        <v>0</v>
      </c>
      <c r="Q26" s="236">
        <f>ROUND(E26*P26,2)</f>
        <v>0</v>
      </c>
      <c r="R26" s="237" t="s">
        <v>261</v>
      </c>
      <c r="S26" s="237" t="s">
        <v>238</v>
      </c>
      <c r="T26" s="239" t="s">
        <v>238</v>
      </c>
      <c r="U26" s="223">
        <v>0.38979999999999998</v>
      </c>
      <c r="V26" s="223">
        <f>ROUND(E26*U26,2)</f>
        <v>9.08</v>
      </c>
      <c r="W26" s="223"/>
      <c r="X26" s="223" t="s">
        <v>262</v>
      </c>
      <c r="Y26" s="223" t="s">
        <v>241</v>
      </c>
      <c r="Z26" s="212"/>
      <c r="AA26" s="212"/>
      <c r="AB26" s="212"/>
      <c r="AC26" s="212"/>
      <c r="AD26" s="212"/>
      <c r="AE26" s="212"/>
      <c r="AF26" s="212"/>
      <c r="AG26" s="212" t="s">
        <v>263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19"/>
      <c r="B27" s="220"/>
      <c r="C27" s="254" t="s">
        <v>277</v>
      </c>
      <c r="D27" s="251"/>
      <c r="E27" s="251"/>
      <c r="F27" s="251"/>
      <c r="G27" s="251"/>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265</v>
      </c>
      <c r="AH27" s="212"/>
      <c r="AI27" s="212"/>
      <c r="AJ27" s="212"/>
      <c r="AK27" s="212"/>
      <c r="AL27" s="212"/>
      <c r="AM27" s="212"/>
      <c r="AN27" s="212"/>
      <c r="AO27" s="212"/>
      <c r="AP27" s="212"/>
      <c r="AQ27" s="212"/>
      <c r="AR27" s="212"/>
      <c r="AS27" s="212"/>
      <c r="AT27" s="212"/>
      <c r="AU27" s="212"/>
      <c r="AV27" s="212"/>
      <c r="AW27" s="212"/>
      <c r="AX27" s="212"/>
      <c r="AY27" s="212"/>
      <c r="AZ27" s="212"/>
      <c r="BA27" s="252" t="str">
        <f>C27</f>
        <v>zapažených i nezapažených s urovnáním dna do předepsaného profilu a spádu, s přehozením výkopku na přilehlém terénu na vzdálenost do 3 m od podélné osy rýhy nebo s naložením výkopku na dopravní prostředek.</v>
      </c>
      <c r="BB27" s="212"/>
      <c r="BC27" s="212"/>
      <c r="BD27" s="212"/>
      <c r="BE27" s="212"/>
      <c r="BF27" s="212"/>
      <c r="BG27" s="212"/>
      <c r="BH27" s="212"/>
    </row>
    <row r="28" spans="1:60" outlineLevel="2" x14ac:dyDescent="0.2">
      <c r="A28" s="219"/>
      <c r="B28" s="220"/>
      <c r="C28" s="255" t="s">
        <v>282</v>
      </c>
      <c r="D28" s="249"/>
      <c r="E28" s="250">
        <v>23.295999999999999</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267</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6"/>
      <c r="D29" s="241"/>
      <c r="E29" s="241"/>
      <c r="F29" s="241"/>
      <c r="G29" s="241"/>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243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3">
        <v>5</v>
      </c>
      <c r="B30" s="234" t="s">
        <v>283</v>
      </c>
      <c r="C30" s="244" t="s">
        <v>284</v>
      </c>
      <c r="D30" s="235" t="s">
        <v>260</v>
      </c>
      <c r="E30" s="236">
        <v>32.124000000000002</v>
      </c>
      <c r="F30" s="237">
        <f>H30+J30</f>
        <v>0</v>
      </c>
      <c r="G30" s="237">
        <f>ROUND(E30*F30,2)</f>
        <v>0</v>
      </c>
      <c r="H30" s="238"/>
      <c r="I30" s="237">
        <f>ROUND(E30*H30,2)</f>
        <v>0</v>
      </c>
      <c r="J30" s="238"/>
      <c r="K30" s="237">
        <f>ROUND(E30*J30,2)</f>
        <v>0</v>
      </c>
      <c r="L30" s="237">
        <v>21</v>
      </c>
      <c r="M30" s="237">
        <f>G30*(1+L30/100)</f>
        <v>0</v>
      </c>
      <c r="N30" s="236">
        <v>0</v>
      </c>
      <c r="O30" s="236">
        <f>ROUND(E30*N30,2)</f>
        <v>0</v>
      </c>
      <c r="P30" s="236">
        <v>0</v>
      </c>
      <c r="Q30" s="236">
        <f>ROUND(E30*P30,2)</f>
        <v>0</v>
      </c>
      <c r="R30" s="237" t="s">
        <v>261</v>
      </c>
      <c r="S30" s="237" t="s">
        <v>238</v>
      </c>
      <c r="T30" s="239" t="s">
        <v>238</v>
      </c>
      <c r="U30" s="223">
        <v>4.6550000000000002</v>
      </c>
      <c r="V30" s="223">
        <f>ROUND(E30*U30,2)</f>
        <v>149.54</v>
      </c>
      <c r="W30" s="223"/>
      <c r="X30" s="223" t="s">
        <v>262</v>
      </c>
      <c r="Y30" s="223" t="s">
        <v>241</v>
      </c>
      <c r="Z30" s="212"/>
      <c r="AA30" s="212"/>
      <c r="AB30" s="212"/>
      <c r="AC30" s="212"/>
      <c r="AD30" s="212"/>
      <c r="AE30" s="212"/>
      <c r="AF30" s="212"/>
      <c r="AG30" s="212" t="s">
        <v>263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4" t="s">
        <v>285</v>
      </c>
      <c r="D31" s="251"/>
      <c r="E31" s="251"/>
      <c r="F31" s="251"/>
      <c r="G31" s="251"/>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5" t="s">
        <v>286</v>
      </c>
      <c r="D32" s="249"/>
      <c r="E32" s="250"/>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267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5" t="s">
        <v>287</v>
      </c>
      <c r="D33" s="249"/>
      <c r="E33" s="250">
        <v>22.62</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267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5" t="s">
        <v>288</v>
      </c>
      <c r="D34" s="249"/>
      <c r="E34" s="250">
        <v>8.1839999999999993</v>
      </c>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267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5" t="s">
        <v>289</v>
      </c>
      <c r="D35" s="249"/>
      <c r="E35" s="250">
        <v>0.6</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267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5" t="s">
        <v>290</v>
      </c>
      <c r="D36" s="249"/>
      <c r="E36" s="250">
        <v>0.72</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267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6"/>
      <c r="D37" s="241"/>
      <c r="E37" s="241"/>
      <c r="F37" s="241"/>
      <c r="G37" s="241"/>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243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3">
        <v>6</v>
      </c>
      <c r="B38" s="234" t="s">
        <v>291</v>
      </c>
      <c r="C38" s="244" t="s">
        <v>292</v>
      </c>
      <c r="D38" s="235" t="s">
        <v>260</v>
      </c>
      <c r="E38" s="236">
        <v>96.878500000000003</v>
      </c>
      <c r="F38" s="237">
        <f>H38+J38</f>
        <v>0</v>
      </c>
      <c r="G38" s="237">
        <f>ROUND(E38*F38,2)</f>
        <v>0</v>
      </c>
      <c r="H38" s="238"/>
      <c r="I38" s="237">
        <f>ROUND(E38*H38,2)</f>
        <v>0</v>
      </c>
      <c r="J38" s="238"/>
      <c r="K38" s="237">
        <f>ROUND(E38*J38,2)</f>
        <v>0</v>
      </c>
      <c r="L38" s="237">
        <v>21</v>
      </c>
      <c r="M38" s="237">
        <f>G38*(1+L38/100)</f>
        <v>0</v>
      </c>
      <c r="N38" s="236">
        <v>0</v>
      </c>
      <c r="O38" s="236">
        <f>ROUND(E38*N38,2)</f>
        <v>0</v>
      </c>
      <c r="P38" s="236">
        <v>0</v>
      </c>
      <c r="Q38" s="236">
        <f>ROUND(E38*P38,2)</f>
        <v>0</v>
      </c>
      <c r="R38" s="237" t="s">
        <v>261</v>
      </c>
      <c r="S38" s="237" t="s">
        <v>238</v>
      </c>
      <c r="T38" s="239" t="s">
        <v>238</v>
      </c>
      <c r="U38" s="223">
        <v>6.298</v>
      </c>
      <c r="V38" s="223">
        <f>ROUND(E38*U38,2)</f>
        <v>610.14</v>
      </c>
      <c r="W38" s="223"/>
      <c r="X38" s="223" t="s">
        <v>262</v>
      </c>
      <c r="Y38" s="223" t="s">
        <v>241</v>
      </c>
      <c r="Z38" s="212"/>
      <c r="AA38" s="212"/>
      <c r="AB38" s="212"/>
      <c r="AC38" s="212"/>
      <c r="AD38" s="212"/>
      <c r="AE38" s="212"/>
      <c r="AF38" s="212"/>
      <c r="AG38" s="212" t="s">
        <v>263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4" t="s">
        <v>293</v>
      </c>
      <c r="D39" s="251"/>
      <c r="E39" s="251"/>
      <c r="F39" s="251"/>
      <c r="G39" s="251"/>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5" t="s">
        <v>294</v>
      </c>
      <c r="D40" s="249"/>
      <c r="E40" s="250">
        <v>56.452500000000001</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267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5" t="s">
        <v>295</v>
      </c>
      <c r="D41" s="249"/>
      <c r="E41" s="250">
        <v>1.6</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267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5" t="s">
        <v>296</v>
      </c>
      <c r="D42" s="249"/>
      <c r="E42" s="250">
        <v>8.8260000000000005</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267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5" t="s">
        <v>297</v>
      </c>
      <c r="D43" s="249"/>
      <c r="E43" s="250"/>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267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5" t="s">
        <v>298</v>
      </c>
      <c r="D44" s="249"/>
      <c r="E44" s="250"/>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267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5" t="s">
        <v>299</v>
      </c>
      <c r="D45" s="249"/>
      <c r="E45" s="250">
        <v>25.2</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267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5" t="s">
        <v>300</v>
      </c>
      <c r="D46" s="249"/>
      <c r="E46" s="250">
        <v>4.8</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267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6"/>
      <c r="D47" s="241"/>
      <c r="E47" s="241"/>
      <c r="F47" s="241"/>
      <c r="G47" s="241"/>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243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3">
        <v>7</v>
      </c>
      <c r="B48" s="234" t="s">
        <v>301</v>
      </c>
      <c r="C48" s="244" t="s">
        <v>302</v>
      </c>
      <c r="D48" s="235" t="s">
        <v>260</v>
      </c>
      <c r="E48" s="236">
        <v>280.27</v>
      </c>
      <c r="F48" s="237">
        <f>H48+J48</f>
        <v>0</v>
      </c>
      <c r="G48" s="237">
        <f>ROUND(E48*F48,2)</f>
        <v>0</v>
      </c>
      <c r="H48" s="238"/>
      <c r="I48" s="237">
        <f>ROUND(E48*H48,2)</f>
        <v>0</v>
      </c>
      <c r="J48" s="238"/>
      <c r="K48" s="237">
        <f>ROUND(E48*J48,2)</f>
        <v>0</v>
      </c>
      <c r="L48" s="237">
        <v>21</v>
      </c>
      <c r="M48" s="237">
        <f>G48*(1+L48/100)</f>
        <v>0</v>
      </c>
      <c r="N48" s="236">
        <v>0</v>
      </c>
      <c r="O48" s="236">
        <f>ROUND(E48*N48,2)</f>
        <v>0</v>
      </c>
      <c r="P48" s="236">
        <v>0</v>
      </c>
      <c r="Q48" s="236">
        <f>ROUND(E48*P48,2)</f>
        <v>0</v>
      </c>
      <c r="R48" s="237" t="s">
        <v>261</v>
      </c>
      <c r="S48" s="237" t="s">
        <v>238</v>
      </c>
      <c r="T48" s="239" t="s">
        <v>238</v>
      </c>
      <c r="U48" s="223">
        <v>1.0999999999999999E-2</v>
      </c>
      <c r="V48" s="223">
        <f>ROUND(E48*U48,2)</f>
        <v>3.08</v>
      </c>
      <c r="W48" s="223"/>
      <c r="X48" s="223" t="s">
        <v>262</v>
      </c>
      <c r="Y48" s="223" t="s">
        <v>241</v>
      </c>
      <c r="Z48" s="212"/>
      <c r="AA48" s="212"/>
      <c r="AB48" s="212"/>
      <c r="AC48" s="212"/>
      <c r="AD48" s="212"/>
      <c r="AE48" s="212"/>
      <c r="AF48" s="212"/>
      <c r="AG48" s="212" t="s">
        <v>263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4" t="s">
        <v>303</v>
      </c>
      <c r="D49" s="251"/>
      <c r="E49" s="251"/>
      <c r="F49" s="251"/>
      <c r="G49" s="251"/>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265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5" t="s">
        <v>304</v>
      </c>
      <c r="D50" s="249"/>
      <c r="E50" s="250">
        <v>280.27</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267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6"/>
      <c r="D51" s="241"/>
      <c r="E51" s="241"/>
      <c r="F51" s="241"/>
      <c r="G51" s="241"/>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243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3">
        <v>8</v>
      </c>
      <c r="B52" s="234" t="s">
        <v>305</v>
      </c>
      <c r="C52" s="244" t="s">
        <v>306</v>
      </c>
      <c r="D52" s="235" t="s">
        <v>260</v>
      </c>
      <c r="E52" s="236">
        <v>7006.75</v>
      </c>
      <c r="F52" s="237">
        <f>H52+J52</f>
        <v>0</v>
      </c>
      <c r="G52" s="237">
        <f>ROUND(E52*F52,2)</f>
        <v>0</v>
      </c>
      <c r="H52" s="238"/>
      <c r="I52" s="237">
        <f>ROUND(E52*H52,2)</f>
        <v>0</v>
      </c>
      <c r="J52" s="238"/>
      <c r="K52" s="237">
        <f>ROUND(E52*J52,2)</f>
        <v>0</v>
      </c>
      <c r="L52" s="237">
        <v>21</v>
      </c>
      <c r="M52" s="237">
        <f>G52*(1+L52/100)</f>
        <v>0</v>
      </c>
      <c r="N52" s="236">
        <v>0</v>
      </c>
      <c r="O52" s="236">
        <f>ROUND(E52*N52,2)</f>
        <v>0</v>
      </c>
      <c r="P52" s="236">
        <v>0</v>
      </c>
      <c r="Q52" s="236">
        <f>ROUND(E52*P52,2)</f>
        <v>0</v>
      </c>
      <c r="R52" s="237" t="s">
        <v>261</v>
      </c>
      <c r="S52" s="237" t="s">
        <v>238</v>
      </c>
      <c r="T52" s="239" t="s">
        <v>238</v>
      </c>
      <c r="U52" s="223">
        <v>0</v>
      </c>
      <c r="V52" s="223">
        <f>ROUND(E52*U52,2)</f>
        <v>0</v>
      </c>
      <c r="W52" s="223"/>
      <c r="X52" s="223" t="s">
        <v>262</v>
      </c>
      <c r="Y52" s="223" t="s">
        <v>241</v>
      </c>
      <c r="Z52" s="212"/>
      <c r="AA52" s="212"/>
      <c r="AB52" s="212"/>
      <c r="AC52" s="212"/>
      <c r="AD52" s="212"/>
      <c r="AE52" s="212"/>
      <c r="AF52" s="212"/>
      <c r="AG52" s="212" t="s">
        <v>263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4" t="s">
        <v>303</v>
      </c>
      <c r="D53" s="251"/>
      <c r="E53" s="251"/>
      <c r="F53" s="251"/>
      <c r="G53" s="251"/>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265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5" t="s">
        <v>307</v>
      </c>
      <c r="D54" s="249"/>
      <c r="E54" s="250">
        <v>7006.75</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267</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6"/>
      <c r="D55" s="241"/>
      <c r="E55" s="241"/>
      <c r="F55" s="241"/>
      <c r="G55" s="241"/>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243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3">
        <v>9</v>
      </c>
      <c r="B56" s="234" t="s">
        <v>308</v>
      </c>
      <c r="C56" s="244" t="s">
        <v>309</v>
      </c>
      <c r="D56" s="235" t="s">
        <v>260</v>
      </c>
      <c r="E56" s="236">
        <v>35.667099999999998</v>
      </c>
      <c r="F56" s="237">
        <f>H56+J56</f>
        <v>0</v>
      </c>
      <c r="G56" s="237">
        <f>ROUND(E56*F56,2)</f>
        <v>0</v>
      </c>
      <c r="H56" s="238"/>
      <c r="I56" s="237">
        <f>ROUND(E56*H56,2)</f>
        <v>0</v>
      </c>
      <c r="J56" s="238"/>
      <c r="K56" s="237">
        <f>ROUND(E56*J56,2)</f>
        <v>0</v>
      </c>
      <c r="L56" s="237">
        <v>21</v>
      </c>
      <c r="M56" s="237">
        <f>G56*(1+L56/100)</f>
        <v>0</v>
      </c>
      <c r="N56" s="236">
        <v>0</v>
      </c>
      <c r="O56" s="236">
        <f>ROUND(E56*N56,2)</f>
        <v>0</v>
      </c>
      <c r="P56" s="236">
        <v>0</v>
      </c>
      <c r="Q56" s="236">
        <f>ROUND(E56*P56,2)</f>
        <v>0</v>
      </c>
      <c r="R56" s="237" t="s">
        <v>261</v>
      </c>
      <c r="S56" s="237" t="s">
        <v>238</v>
      </c>
      <c r="T56" s="239" t="s">
        <v>238</v>
      </c>
      <c r="U56" s="223">
        <v>1.1499999999999999</v>
      </c>
      <c r="V56" s="223">
        <f>ROUND(E56*U56,2)</f>
        <v>41.02</v>
      </c>
      <c r="W56" s="223"/>
      <c r="X56" s="223" t="s">
        <v>262</v>
      </c>
      <c r="Y56" s="223" t="s">
        <v>241</v>
      </c>
      <c r="Z56" s="212"/>
      <c r="AA56" s="212"/>
      <c r="AB56" s="212"/>
      <c r="AC56" s="212"/>
      <c r="AD56" s="212"/>
      <c r="AE56" s="212"/>
      <c r="AF56" s="212"/>
      <c r="AG56" s="212" t="s">
        <v>263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4" t="s">
        <v>310</v>
      </c>
      <c r="D57" s="251"/>
      <c r="E57" s="251"/>
      <c r="F57" s="251"/>
      <c r="G57" s="251"/>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265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5" t="s">
        <v>311</v>
      </c>
      <c r="D58" s="249"/>
      <c r="E58" s="250">
        <v>4.0919999999999996</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267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5" t="s">
        <v>312</v>
      </c>
      <c r="D59" s="249"/>
      <c r="E59" s="250">
        <v>0.24</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267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5" t="s">
        <v>313</v>
      </c>
      <c r="D60" s="249"/>
      <c r="E60" s="250">
        <v>0.157</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267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5" t="s">
        <v>314</v>
      </c>
      <c r="D61" s="249"/>
      <c r="E61" s="250">
        <v>1.1780999999999999</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267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5" t="s">
        <v>298</v>
      </c>
      <c r="D62" s="249"/>
      <c r="E62" s="250"/>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267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5" t="s">
        <v>299</v>
      </c>
      <c r="D63" s="249"/>
      <c r="E63" s="250">
        <v>25.2</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267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5" t="s">
        <v>300</v>
      </c>
      <c r="D64" s="249"/>
      <c r="E64" s="250">
        <v>4.8</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267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6"/>
      <c r="D65" s="241"/>
      <c r="E65" s="241"/>
      <c r="F65" s="241"/>
      <c r="G65" s="241"/>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243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3">
        <v>10</v>
      </c>
      <c r="B66" s="234" t="s">
        <v>315</v>
      </c>
      <c r="C66" s="244" t="s">
        <v>316</v>
      </c>
      <c r="D66" s="235" t="s">
        <v>260</v>
      </c>
      <c r="E66" s="236">
        <v>3.4289999999999998</v>
      </c>
      <c r="F66" s="237">
        <f>H66+J66</f>
        <v>0</v>
      </c>
      <c r="G66" s="237">
        <f>ROUND(E66*F66,2)</f>
        <v>0</v>
      </c>
      <c r="H66" s="238"/>
      <c r="I66" s="237">
        <f>ROUND(E66*H66,2)</f>
        <v>0</v>
      </c>
      <c r="J66" s="238"/>
      <c r="K66" s="237">
        <f>ROUND(E66*J66,2)</f>
        <v>0</v>
      </c>
      <c r="L66" s="237">
        <v>21</v>
      </c>
      <c r="M66" s="237">
        <f>G66*(1+L66/100)</f>
        <v>0</v>
      </c>
      <c r="N66" s="236">
        <v>1.7</v>
      </c>
      <c r="O66" s="236">
        <f>ROUND(E66*N66,2)</f>
        <v>5.83</v>
      </c>
      <c r="P66" s="236">
        <v>0</v>
      </c>
      <c r="Q66" s="236">
        <f>ROUND(E66*P66,2)</f>
        <v>0</v>
      </c>
      <c r="R66" s="237" t="s">
        <v>261</v>
      </c>
      <c r="S66" s="237" t="s">
        <v>238</v>
      </c>
      <c r="T66" s="239" t="s">
        <v>238</v>
      </c>
      <c r="U66" s="223">
        <v>1.587</v>
      </c>
      <c r="V66" s="223">
        <f>ROUND(E66*U66,2)</f>
        <v>5.44</v>
      </c>
      <c r="W66" s="223"/>
      <c r="X66" s="223" t="s">
        <v>262</v>
      </c>
      <c r="Y66" s="223" t="s">
        <v>241</v>
      </c>
      <c r="Z66" s="212"/>
      <c r="AA66" s="212"/>
      <c r="AB66" s="212"/>
      <c r="AC66" s="212"/>
      <c r="AD66" s="212"/>
      <c r="AE66" s="212"/>
      <c r="AF66" s="212"/>
      <c r="AG66" s="212" t="s">
        <v>263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2" x14ac:dyDescent="0.2">
      <c r="A67" s="219"/>
      <c r="B67" s="220"/>
      <c r="C67" s="254" t="s">
        <v>317</v>
      </c>
      <c r="D67" s="251"/>
      <c r="E67" s="251"/>
      <c r="F67" s="251"/>
      <c r="G67" s="251"/>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265</v>
      </c>
      <c r="AH67" s="212"/>
      <c r="AI67" s="212"/>
      <c r="AJ67" s="212"/>
      <c r="AK67" s="212"/>
      <c r="AL67" s="212"/>
      <c r="AM67" s="212"/>
      <c r="AN67" s="212"/>
      <c r="AO67" s="212"/>
      <c r="AP67" s="212"/>
      <c r="AQ67" s="212"/>
      <c r="AR67" s="212"/>
      <c r="AS67" s="212"/>
      <c r="AT67" s="212"/>
      <c r="AU67" s="212"/>
      <c r="AV67" s="212"/>
      <c r="AW67" s="212"/>
      <c r="AX67" s="212"/>
      <c r="AY67" s="212"/>
      <c r="AZ67" s="212"/>
      <c r="BA67" s="252" t="str">
        <f>C67</f>
        <v>sypaninou z vhodných hornin tř. 1 - 4 nebo materiálem připraveným podél výkopu ve vzdálenosti do 3 m od jeho kraje, pro jakoukoliv hloubku výkopu a jakoukoliv míru zhutnění,</v>
      </c>
      <c r="BB67" s="212"/>
      <c r="BC67" s="212"/>
      <c r="BD67" s="212"/>
      <c r="BE67" s="212"/>
      <c r="BF67" s="212"/>
      <c r="BG67" s="212"/>
      <c r="BH67" s="212"/>
    </row>
    <row r="68" spans="1:60" outlineLevel="2" x14ac:dyDescent="0.2">
      <c r="A68" s="219"/>
      <c r="B68" s="220"/>
      <c r="C68" s="255" t="s">
        <v>318</v>
      </c>
      <c r="D68" s="249"/>
      <c r="E68" s="250">
        <v>3.069</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267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5" t="s">
        <v>319</v>
      </c>
      <c r="D69" s="249"/>
      <c r="E69" s="250">
        <v>0.36</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267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6"/>
      <c r="D70" s="241"/>
      <c r="E70" s="241"/>
      <c r="F70" s="241"/>
      <c r="G70" s="241"/>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243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3">
        <v>11</v>
      </c>
      <c r="B71" s="234" t="s">
        <v>320</v>
      </c>
      <c r="C71" s="244" t="s">
        <v>321</v>
      </c>
      <c r="D71" s="235" t="s">
        <v>260</v>
      </c>
      <c r="E71" s="236">
        <v>35.823999999999998</v>
      </c>
      <c r="F71" s="237">
        <f>H71+J71</f>
        <v>0</v>
      </c>
      <c r="G71" s="237">
        <f>ROUND(E71*F71,2)</f>
        <v>0</v>
      </c>
      <c r="H71" s="238"/>
      <c r="I71" s="237">
        <f>ROUND(E71*H71,2)</f>
        <v>0</v>
      </c>
      <c r="J71" s="238"/>
      <c r="K71" s="237">
        <f>ROUND(E71*J71,2)</f>
        <v>0</v>
      </c>
      <c r="L71" s="237">
        <v>21</v>
      </c>
      <c r="M71" s="237">
        <f>G71*(1+L71/100)</f>
        <v>0</v>
      </c>
      <c r="N71" s="236">
        <v>0</v>
      </c>
      <c r="O71" s="236">
        <f>ROUND(E71*N71,2)</f>
        <v>0</v>
      </c>
      <c r="P71" s="236">
        <v>0</v>
      </c>
      <c r="Q71" s="236">
        <f>ROUND(E71*P71,2)</f>
        <v>0</v>
      </c>
      <c r="R71" s="237" t="s">
        <v>261</v>
      </c>
      <c r="S71" s="237" t="s">
        <v>238</v>
      </c>
      <c r="T71" s="239" t="s">
        <v>238</v>
      </c>
      <c r="U71" s="223">
        <v>2.1949999999999998</v>
      </c>
      <c r="V71" s="223">
        <f>ROUND(E71*U71,2)</f>
        <v>78.63</v>
      </c>
      <c r="W71" s="223"/>
      <c r="X71" s="223" t="s">
        <v>262</v>
      </c>
      <c r="Y71" s="223" t="s">
        <v>241</v>
      </c>
      <c r="Z71" s="212"/>
      <c r="AA71" s="212"/>
      <c r="AB71" s="212"/>
      <c r="AC71" s="212"/>
      <c r="AD71" s="212"/>
      <c r="AE71" s="212"/>
      <c r="AF71" s="212"/>
      <c r="AG71" s="212" t="s">
        <v>263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2" x14ac:dyDescent="0.2">
      <c r="A72" s="219"/>
      <c r="B72" s="220"/>
      <c r="C72" s="254" t="s">
        <v>322</v>
      </c>
      <c r="D72" s="251"/>
      <c r="E72" s="251"/>
      <c r="F72" s="251"/>
      <c r="G72" s="251"/>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265</v>
      </c>
      <c r="AH72" s="212"/>
      <c r="AI72" s="212"/>
      <c r="AJ72" s="212"/>
      <c r="AK72" s="212"/>
      <c r="AL72" s="212"/>
      <c r="AM72" s="212"/>
      <c r="AN72" s="212"/>
      <c r="AO72" s="212"/>
      <c r="AP72" s="212"/>
      <c r="AQ72" s="212"/>
      <c r="AR72" s="212"/>
      <c r="AS72" s="212"/>
      <c r="AT72" s="212"/>
      <c r="AU72" s="212"/>
      <c r="AV72" s="212"/>
      <c r="AW72" s="212"/>
      <c r="AX72" s="212"/>
      <c r="AY72" s="212"/>
      <c r="AZ72" s="212"/>
      <c r="BA72" s="252" t="str">
        <f>C72</f>
        <v>sypaninou z vhodných hornin tř. 1 - 4 nebo materiálem, uloženým ve vzdálenosti do 30 m od vnějšího kraje objektu, pro jakoukoliv míru zhutnění,</v>
      </c>
      <c r="BB72" s="212"/>
      <c r="BC72" s="212"/>
      <c r="BD72" s="212"/>
      <c r="BE72" s="212"/>
      <c r="BF72" s="212"/>
      <c r="BG72" s="212"/>
      <c r="BH72" s="212"/>
    </row>
    <row r="73" spans="1:60" outlineLevel="2" x14ac:dyDescent="0.2">
      <c r="A73" s="219"/>
      <c r="B73" s="220"/>
      <c r="C73" s="255" t="s">
        <v>323</v>
      </c>
      <c r="D73" s="249"/>
      <c r="E73" s="250">
        <v>32.124000000000002</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267</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5" t="s">
        <v>324</v>
      </c>
      <c r="D74" s="249"/>
      <c r="E74" s="250">
        <v>3.7</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267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6"/>
      <c r="D75" s="241"/>
      <c r="E75" s="241"/>
      <c r="F75" s="241"/>
      <c r="G75" s="241"/>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243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3">
        <v>12</v>
      </c>
      <c r="B76" s="234" t="s">
        <v>325</v>
      </c>
      <c r="C76" s="244" t="s">
        <v>326</v>
      </c>
      <c r="D76" s="235" t="s">
        <v>327</v>
      </c>
      <c r="E76" s="236">
        <v>387.13499999999999</v>
      </c>
      <c r="F76" s="237">
        <f>H76+J76</f>
        <v>0</v>
      </c>
      <c r="G76" s="237">
        <f>ROUND(E76*F76,2)</f>
        <v>0</v>
      </c>
      <c r="H76" s="238"/>
      <c r="I76" s="237">
        <f>ROUND(E76*H76,2)</f>
        <v>0</v>
      </c>
      <c r="J76" s="238"/>
      <c r="K76" s="237">
        <f>ROUND(E76*J76,2)</f>
        <v>0</v>
      </c>
      <c r="L76" s="237">
        <v>21</v>
      </c>
      <c r="M76" s="237">
        <f>G76*(1+L76/100)</f>
        <v>0</v>
      </c>
      <c r="N76" s="236">
        <v>0</v>
      </c>
      <c r="O76" s="236">
        <f>ROUND(E76*N76,2)</f>
        <v>0</v>
      </c>
      <c r="P76" s="236">
        <v>0</v>
      </c>
      <c r="Q76" s="236">
        <f>ROUND(E76*P76,2)</f>
        <v>0</v>
      </c>
      <c r="R76" s="237" t="s">
        <v>261</v>
      </c>
      <c r="S76" s="237" t="s">
        <v>238</v>
      </c>
      <c r="T76" s="239" t="s">
        <v>238</v>
      </c>
      <c r="U76" s="223">
        <v>9.6000000000000002E-2</v>
      </c>
      <c r="V76" s="223">
        <f>ROUND(E76*U76,2)</f>
        <v>37.159999999999997</v>
      </c>
      <c r="W76" s="223"/>
      <c r="X76" s="223" t="s">
        <v>262</v>
      </c>
      <c r="Y76" s="223" t="s">
        <v>241</v>
      </c>
      <c r="Z76" s="212"/>
      <c r="AA76" s="212"/>
      <c r="AB76" s="212"/>
      <c r="AC76" s="212"/>
      <c r="AD76" s="212"/>
      <c r="AE76" s="212"/>
      <c r="AF76" s="212"/>
      <c r="AG76" s="212" t="s">
        <v>263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4" t="s">
        <v>328</v>
      </c>
      <c r="D77" s="251"/>
      <c r="E77" s="251"/>
      <c r="F77" s="251"/>
      <c r="G77" s="251"/>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265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5" t="s">
        <v>329</v>
      </c>
      <c r="D78" s="249"/>
      <c r="E78" s="250">
        <v>65.099999999999994</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267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5" t="s">
        <v>330</v>
      </c>
      <c r="D79" s="249"/>
      <c r="E79" s="250">
        <v>112.905</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267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5" t="s">
        <v>331</v>
      </c>
      <c r="D80" s="249"/>
      <c r="E80" s="250">
        <v>44.13</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267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5" t="s">
        <v>332</v>
      </c>
      <c r="D81" s="249"/>
      <c r="E81" s="250">
        <v>165</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267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6"/>
      <c r="D82" s="241"/>
      <c r="E82" s="241"/>
      <c r="F82" s="241"/>
      <c r="G82" s="241"/>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243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3">
        <v>13</v>
      </c>
      <c r="B83" s="234" t="s">
        <v>333</v>
      </c>
      <c r="C83" s="244" t="s">
        <v>334</v>
      </c>
      <c r="D83" s="235" t="s">
        <v>327</v>
      </c>
      <c r="E83" s="236">
        <v>28</v>
      </c>
      <c r="F83" s="237">
        <f>H83+J83</f>
        <v>0</v>
      </c>
      <c r="G83" s="237">
        <f>ROUND(E83*F83,2)</f>
        <v>0</v>
      </c>
      <c r="H83" s="238"/>
      <c r="I83" s="237">
        <f>ROUND(E83*H83,2)</f>
        <v>0</v>
      </c>
      <c r="J83" s="238"/>
      <c r="K83" s="237">
        <f>ROUND(E83*J83,2)</f>
        <v>0</v>
      </c>
      <c r="L83" s="237">
        <v>21</v>
      </c>
      <c r="M83" s="237">
        <f>G83*(1+L83/100)</f>
        <v>0</v>
      </c>
      <c r="N83" s="236">
        <v>0</v>
      </c>
      <c r="O83" s="236">
        <f>ROUND(E83*N83,2)</f>
        <v>0</v>
      </c>
      <c r="P83" s="236">
        <v>0</v>
      </c>
      <c r="Q83" s="236">
        <f>ROUND(E83*P83,2)</f>
        <v>0</v>
      </c>
      <c r="R83" s="237" t="s">
        <v>335</v>
      </c>
      <c r="S83" s="237" t="s">
        <v>238</v>
      </c>
      <c r="T83" s="239" t="s">
        <v>238</v>
      </c>
      <c r="U83" s="223">
        <v>0.17100000000000001</v>
      </c>
      <c r="V83" s="223">
        <f>ROUND(E83*U83,2)</f>
        <v>4.79</v>
      </c>
      <c r="W83" s="223"/>
      <c r="X83" s="223" t="s">
        <v>262</v>
      </c>
      <c r="Y83" s="223" t="s">
        <v>241</v>
      </c>
      <c r="Z83" s="212"/>
      <c r="AA83" s="212"/>
      <c r="AB83" s="212"/>
      <c r="AC83" s="212"/>
      <c r="AD83" s="212"/>
      <c r="AE83" s="212"/>
      <c r="AF83" s="212"/>
      <c r="AG83" s="212" t="s">
        <v>263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4" t="s">
        <v>336</v>
      </c>
      <c r="D84" s="251"/>
      <c r="E84" s="251"/>
      <c r="F84" s="251"/>
      <c r="G84" s="251"/>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265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5" t="s">
        <v>337</v>
      </c>
      <c r="D85" s="249"/>
      <c r="E85" s="250">
        <v>28</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267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6"/>
      <c r="D86" s="241"/>
      <c r="E86" s="241"/>
      <c r="F86" s="241"/>
      <c r="G86" s="241"/>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243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3">
        <v>14</v>
      </c>
      <c r="B87" s="234" t="s">
        <v>338</v>
      </c>
      <c r="C87" s="244" t="s">
        <v>339</v>
      </c>
      <c r="D87" s="235" t="s">
        <v>260</v>
      </c>
      <c r="E87" s="236">
        <v>280.27</v>
      </c>
      <c r="F87" s="237">
        <f>H87+J87</f>
        <v>0</v>
      </c>
      <c r="G87" s="237">
        <f>ROUND(E87*F87,2)</f>
        <v>0</v>
      </c>
      <c r="H87" s="238"/>
      <c r="I87" s="237">
        <f>ROUND(E87*H87,2)</f>
        <v>0</v>
      </c>
      <c r="J87" s="238"/>
      <c r="K87" s="237">
        <f>ROUND(E87*J87,2)</f>
        <v>0</v>
      </c>
      <c r="L87" s="237">
        <v>21</v>
      </c>
      <c r="M87" s="237">
        <f>G87*(1+L87/100)</f>
        <v>0</v>
      </c>
      <c r="N87" s="236">
        <v>0</v>
      </c>
      <c r="O87" s="236">
        <f>ROUND(E87*N87,2)</f>
        <v>0</v>
      </c>
      <c r="P87" s="236">
        <v>0</v>
      </c>
      <c r="Q87" s="236">
        <f>ROUND(E87*P87,2)</f>
        <v>0</v>
      </c>
      <c r="R87" s="237" t="s">
        <v>261</v>
      </c>
      <c r="S87" s="237" t="s">
        <v>238</v>
      </c>
      <c r="T87" s="239" t="s">
        <v>238</v>
      </c>
      <c r="U87" s="223">
        <v>0</v>
      </c>
      <c r="V87" s="223">
        <f>ROUND(E87*U87,2)</f>
        <v>0</v>
      </c>
      <c r="W87" s="223"/>
      <c r="X87" s="223" t="s">
        <v>262</v>
      </c>
      <c r="Y87" s="223" t="s">
        <v>241</v>
      </c>
      <c r="Z87" s="212"/>
      <c r="AA87" s="212"/>
      <c r="AB87" s="212"/>
      <c r="AC87" s="212"/>
      <c r="AD87" s="212"/>
      <c r="AE87" s="212"/>
      <c r="AF87" s="212"/>
      <c r="AG87" s="212" t="s">
        <v>263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5" t="s">
        <v>340</v>
      </c>
      <c r="D88" s="249"/>
      <c r="E88" s="250">
        <v>280.27</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267</v>
      </c>
      <c r="AH88" s="212">
        <v>5</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6"/>
      <c r="D89" s="241"/>
      <c r="E89" s="241"/>
      <c r="F89" s="241"/>
      <c r="G89" s="241"/>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243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3">
        <v>15</v>
      </c>
      <c r="B90" s="234" t="s">
        <v>341</v>
      </c>
      <c r="C90" s="244" t="s">
        <v>342</v>
      </c>
      <c r="D90" s="235" t="s">
        <v>343</v>
      </c>
      <c r="E90" s="236">
        <v>10.767480000000001</v>
      </c>
      <c r="F90" s="237">
        <f>H90+J90</f>
        <v>0</v>
      </c>
      <c r="G90" s="237">
        <f>ROUND(E90*F90,2)</f>
        <v>0</v>
      </c>
      <c r="H90" s="238"/>
      <c r="I90" s="237">
        <f>ROUND(E90*H90,2)</f>
        <v>0</v>
      </c>
      <c r="J90" s="238"/>
      <c r="K90" s="237">
        <f>ROUND(E90*J90,2)</f>
        <v>0</v>
      </c>
      <c r="L90" s="237">
        <v>21</v>
      </c>
      <c r="M90" s="237">
        <f>G90*(1+L90/100)</f>
        <v>0</v>
      </c>
      <c r="N90" s="236">
        <v>1</v>
      </c>
      <c r="O90" s="236">
        <f>ROUND(E90*N90,2)</f>
        <v>10.77</v>
      </c>
      <c r="P90" s="236">
        <v>0</v>
      </c>
      <c r="Q90" s="236">
        <f>ROUND(E90*P90,2)</f>
        <v>0</v>
      </c>
      <c r="R90" s="237" t="s">
        <v>344</v>
      </c>
      <c r="S90" s="237" t="s">
        <v>238</v>
      </c>
      <c r="T90" s="239" t="s">
        <v>238</v>
      </c>
      <c r="U90" s="223">
        <v>0</v>
      </c>
      <c r="V90" s="223">
        <f>ROUND(E90*U90,2)</f>
        <v>0</v>
      </c>
      <c r="W90" s="223"/>
      <c r="X90" s="223" t="s">
        <v>345</v>
      </c>
      <c r="Y90" s="223" t="s">
        <v>241</v>
      </c>
      <c r="Z90" s="212"/>
      <c r="AA90" s="212"/>
      <c r="AB90" s="212"/>
      <c r="AC90" s="212"/>
      <c r="AD90" s="212"/>
      <c r="AE90" s="212"/>
      <c r="AF90" s="212"/>
      <c r="AG90" s="212" t="s">
        <v>346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5" t="s">
        <v>347</v>
      </c>
      <c r="D91" s="249"/>
      <c r="E91" s="250">
        <v>7.7747999999999999</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267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5" t="s">
        <v>348</v>
      </c>
      <c r="D92" s="249"/>
      <c r="E92" s="250">
        <v>0.45600000000000002</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267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5" t="s">
        <v>349</v>
      </c>
      <c r="D93" s="249"/>
      <c r="E93" s="250">
        <v>0.29830000000000001</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267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5" t="s">
        <v>350</v>
      </c>
      <c r="D94" s="249"/>
      <c r="E94" s="250">
        <v>2.2383799999999998</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267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6"/>
      <c r="D95" s="241"/>
      <c r="E95" s="241"/>
      <c r="F95" s="241"/>
      <c r="G95" s="241"/>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243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6" t="s">
        <v>233</v>
      </c>
      <c r="B96" s="227" t="s">
        <v>116</v>
      </c>
      <c r="C96" s="243" t="s">
        <v>117</v>
      </c>
      <c r="D96" s="228"/>
      <c r="E96" s="229"/>
      <c r="F96" s="230"/>
      <c r="G96" s="230">
        <f>SUMIF(AG97:AG127,"&lt;&gt;NOR",G97:G127)</f>
        <v>0</v>
      </c>
      <c r="H96" s="230"/>
      <c r="I96" s="230">
        <f>SUM(I97:I127)</f>
        <v>0</v>
      </c>
      <c r="J96" s="230"/>
      <c r="K96" s="230">
        <f>SUM(K97:K127)</f>
        <v>0</v>
      </c>
      <c r="L96" s="230"/>
      <c r="M96" s="230">
        <f>SUM(M97:M127)</f>
        <v>0</v>
      </c>
      <c r="N96" s="229"/>
      <c r="O96" s="229">
        <f>SUM(O97:O127)</f>
        <v>103.21</v>
      </c>
      <c r="P96" s="229"/>
      <c r="Q96" s="229">
        <f>SUM(Q97:Q127)</f>
        <v>0</v>
      </c>
      <c r="R96" s="230"/>
      <c r="S96" s="230"/>
      <c r="T96" s="231"/>
      <c r="U96" s="225"/>
      <c r="V96" s="225">
        <f>SUM(V97:V127)</f>
        <v>173.2</v>
      </c>
      <c r="W96" s="225"/>
      <c r="X96" s="225"/>
      <c r="Y96" s="225"/>
      <c r="AG96" t="s">
        <v>234</v>
      </c>
    </row>
    <row r="97" spans="1:60" outlineLevel="1" x14ac:dyDescent="0.2">
      <c r="A97" s="233">
        <v>16</v>
      </c>
      <c r="B97" s="234" t="s">
        <v>351</v>
      </c>
      <c r="C97" s="244" t="s">
        <v>352</v>
      </c>
      <c r="D97" s="235" t="s">
        <v>327</v>
      </c>
      <c r="E97" s="236">
        <v>7</v>
      </c>
      <c r="F97" s="237">
        <f>H97+J97</f>
        <v>0</v>
      </c>
      <c r="G97" s="237">
        <f>ROUND(E97*F97,2)</f>
        <v>0</v>
      </c>
      <c r="H97" s="238"/>
      <c r="I97" s="237">
        <f>ROUND(E97*H97,2)</f>
        <v>0</v>
      </c>
      <c r="J97" s="238"/>
      <c r="K97" s="237">
        <f>ROUND(E97*J97,2)</f>
        <v>0</v>
      </c>
      <c r="L97" s="237">
        <v>21</v>
      </c>
      <c r="M97" s="237">
        <f>G97*(1+L97/100)</f>
        <v>0</v>
      </c>
      <c r="N97" s="236">
        <v>4.0000000000000003E-5</v>
      </c>
      <c r="O97" s="236">
        <f>ROUND(E97*N97,2)</f>
        <v>0</v>
      </c>
      <c r="P97" s="236">
        <v>0</v>
      </c>
      <c r="Q97" s="236">
        <f>ROUND(E97*P97,2)</f>
        <v>0</v>
      </c>
      <c r="R97" s="237" t="s">
        <v>353</v>
      </c>
      <c r="S97" s="237" t="s">
        <v>238</v>
      </c>
      <c r="T97" s="239" t="s">
        <v>238</v>
      </c>
      <c r="U97" s="223">
        <v>0.06</v>
      </c>
      <c r="V97" s="223">
        <f>ROUND(E97*U97,2)</f>
        <v>0.42</v>
      </c>
      <c r="W97" s="223"/>
      <c r="X97" s="223" t="s">
        <v>262</v>
      </c>
      <c r="Y97" s="223" t="s">
        <v>241</v>
      </c>
      <c r="Z97" s="212"/>
      <c r="AA97" s="212"/>
      <c r="AB97" s="212"/>
      <c r="AC97" s="212"/>
      <c r="AD97" s="212"/>
      <c r="AE97" s="212"/>
      <c r="AF97" s="212"/>
      <c r="AG97" s="212" t="s">
        <v>263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5" t="s">
        <v>354</v>
      </c>
      <c r="D98" s="249"/>
      <c r="E98" s="250">
        <v>7</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267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6"/>
      <c r="D99" s="241"/>
      <c r="E99" s="241"/>
      <c r="F99" s="241"/>
      <c r="G99" s="241"/>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243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3">
        <v>17</v>
      </c>
      <c r="B100" s="234" t="s">
        <v>355</v>
      </c>
      <c r="C100" s="244" t="s">
        <v>356</v>
      </c>
      <c r="D100" s="235" t="s">
        <v>260</v>
      </c>
      <c r="E100" s="236">
        <v>2.1819999999999999</v>
      </c>
      <c r="F100" s="237">
        <f>H100+J100</f>
        <v>0</v>
      </c>
      <c r="G100" s="237">
        <f>ROUND(E100*F100,2)</f>
        <v>0</v>
      </c>
      <c r="H100" s="238"/>
      <c r="I100" s="237">
        <f>ROUND(E100*H100,2)</f>
        <v>0</v>
      </c>
      <c r="J100" s="238"/>
      <c r="K100" s="237">
        <f>ROUND(E100*J100,2)</f>
        <v>0</v>
      </c>
      <c r="L100" s="237">
        <v>21</v>
      </c>
      <c r="M100" s="237">
        <f>G100*(1+L100/100)</f>
        <v>0</v>
      </c>
      <c r="N100" s="236">
        <v>2.16</v>
      </c>
      <c r="O100" s="236">
        <f>ROUND(E100*N100,2)</f>
        <v>4.71</v>
      </c>
      <c r="P100" s="236">
        <v>0</v>
      </c>
      <c r="Q100" s="236">
        <f>ROUND(E100*P100,2)</f>
        <v>0</v>
      </c>
      <c r="R100" s="237" t="s">
        <v>357</v>
      </c>
      <c r="S100" s="237" t="s">
        <v>238</v>
      </c>
      <c r="T100" s="239" t="s">
        <v>238</v>
      </c>
      <c r="U100" s="223">
        <v>1.085</v>
      </c>
      <c r="V100" s="223">
        <f>ROUND(E100*U100,2)</f>
        <v>2.37</v>
      </c>
      <c r="W100" s="223"/>
      <c r="X100" s="223" t="s">
        <v>262</v>
      </c>
      <c r="Y100" s="223" t="s">
        <v>241</v>
      </c>
      <c r="Z100" s="212"/>
      <c r="AA100" s="212"/>
      <c r="AB100" s="212"/>
      <c r="AC100" s="212"/>
      <c r="AD100" s="212"/>
      <c r="AE100" s="212"/>
      <c r="AF100" s="212"/>
      <c r="AG100" s="212" t="s">
        <v>263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5" t="s">
        <v>358</v>
      </c>
      <c r="D101" s="249"/>
      <c r="E101" s="250">
        <v>1.482</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267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5" t="s">
        <v>359</v>
      </c>
      <c r="D102" s="249"/>
      <c r="E102" s="250">
        <v>0.7</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267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6"/>
      <c r="D103" s="241"/>
      <c r="E103" s="241"/>
      <c r="F103" s="241"/>
      <c r="G103" s="241"/>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243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3">
        <v>18</v>
      </c>
      <c r="B104" s="234" t="s">
        <v>360</v>
      </c>
      <c r="C104" s="244" t="s">
        <v>361</v>
      </c>
      <c r="D104" s="235" t="s">
        <v>260</v>
      </c>
      <c r="E104" s="236">
        <v>18.52</v>
      </c>
      <c r="F104" s="237">
        <f>H104+J104</f>
        <v>0</v>
      </c>
      <c r="G104" s="237">
        <f>ROUND(E104*F104,2)</f>
        <v>0</v>
      </c>
      <c r="H104" s="238"/>
      <c r="I104" s="237">
        <f>ROUND(E104*H104,2)</f>
        <v>0</v>
      </c>
      <c r="J104" s="238"/>
      <c r="K104" s="237">
        <f>ROUND(E104*J104,2)</f>
        <v>0</v>
      </c>
      <c r="L104" s="237">
        <v>21</v>
      </c>
      <c r="M104" s="237">
        <f>G104*(1+L104/100)</f>
        <v>0</v>
      </c>
      <c r="N104" s="236">
        <v>2.5249999999999999</v>
      </c>
      <c r="O104" s="236">
        <f>ROUND(E104*N104,2)</f>
        <v>46.76</v>
      </c>
      <c r="P104" s="236">
        <v>0</v>
      </c>
      <c r="Q104" s="236">
        <f>ROUND(E104*P104,2)</f>
        <v>0</v>
      </c>
      <c r="R104" s="237" t="s">
        <v>362</v>
      </c>
      <c r="S104" s="237" t="s">
        <v>238</v>
      </c>
      <c r="T104" s="239" t="s">
        <v>238</v>
      </c>
      <c r="U104" s="223">
        <v>0.47699999999999998</v>
      </c>
      <c r="V104" s="223">
        <f>ROUND(E104*U104,2)</f>
        <v>8.83</v>
      </c>
      <c r="W104" s="223"/>
      <c r="X104" s="223" t="s">
        <v>262</v>
      </c>
      <c r="Y104" s="223" t="s">
        <v>241</v>
      </c>
      <c r="Z104" s="212"/>
      <c r="AA104" s="212"/>
      <c r="AB104" s="212"/>
      <c r="AC104" s="212"/>
      <c r="AD104" s="212"/>
      <c r="AE104" s="212"/>
      <c r="AF104" s="212"/>
      <c r="AG104" s="212" t="s">
        <v>263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t="s">
        <v>363</v>
      </c>
      <c r="D105" s="249"/>
      <c r="E105" s="250">
        <v>14.82</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267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5" t="s">
        <v>364</v>
      </c>
      <c r="D106" s="249"/>
      <c r="E106" s="250">
        <v>3.7</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267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6"/>
      <c r="D107" s="241"/>
      <c r="E107" s="241"/>
      <c r="F107" s="241"/>
      <c r="G107" s="241"/>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243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3">
        <v>19</v>
      </c>
      <c r="B108" s="234" t="s">
        <v>365</v>
      </c>
      <c r="C108" s="244" t="s">
        <v>366</v>
      </c>
      <c r="D108" s="235" t="s">
        <v>327</v>
      </c>
      <c r="E108" s="236">
        <v>14.82</v>
      </c>
      <c r="F108" s="237">
        <f>H108+J108</f>
        <v>0</v>
      </c>
      <c r="G108" s="237">
        <f>ROUND(E108*F108,2)</f>
        <v>0</v>
      </c>
      <c r="H108" s="238"/>
      <c r="I108" s="237">
        <f>ROUND(E108*H108,2)</f>
        <v>0</v>
      </c>
      <c r="J108" s="238"/>
      <c r="K108" s="237">
        <f>ROUND(E108*J108,2)</f>
        <v>0</v>
      </c>
      <c r="L108" s="237">
        <v>21</v>
      </c>
      <c r="M108" s="237">
        <f>G108*(1+L108/100)</f>
        <v>0</v>
      </c>
      <c r="N108" s="236">
        <v>3.916E-2</v>
      </c>
      <c r="O108" s="236">
        <f>ROUND(E108*N108,2)</f>
        <v>0.57999999999999996</v>
      </c>
      <c r="P108" s="236">
        <v>0</v>
      </c>
      <c r="Q108" s="236">
        <f>ROUND(E108*P108,2)</f>
        <v>0</v>
      </c>
      <c r="R108" s="237" t="s">
        <v>362</v>
      </c>
      <c r="S108" s="237" t="s">
        <v>238</v>
      </c>
      <c r="T108" s="239" t="s">
        <v>238</v>
      </c>
      <c r="U108" s="223">
        <v>1.05</v>
      </c>
      <c r="V108" s="223">
        <f>ROUND(E108*U108,2)</f>
        <v>15.56</v>
      </c>
      <c r="W108" s="223"/>
      <c r="X108" s="223" t="s">
        <v>262</v>
      </c>
      <c r="Y108" s="223" t="s">
        <v>241</v>
      </c>
      <c r="Z108" s="212"/>
      <c r="AA108" s="212"/>
      <c r="AB108" s="212"/>
      <c r="AC108" s="212"/>
      <c r="AD108" s="212"/>
      <c r="AE108" s="212"/>
      <c r="AF108" s="212"/>
      <c r="AG108" s="212" t="s">
        <v>263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2" x14ac:dyDescent="0.2">
      <c r="A109" s="219"/>
      <c r="B109" s="220"/>
      <c r="C109" s="254" t="s">
        <v>367</v>
      </c>
      <c r="D109" s="251"/>
      <c r="E109" s="251"/>
      <c r="F109" s="251"/>
      <c r="G109" s="251"/>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265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52" t="str">
        <f>C109</f>
        <v>svislé nebo šikmé (odkloněné), půdorysně přímé nebo zalomené, stěn základových pasů ve volných nebo zapažených jámách, rýhách, šachtách, včetně případných vzpěr,</v>
      </c>
      <c r="BB109" s="212"/>
      <c r="BC109" s="212"/>
      <c r="BD109" s="212"/>
      <c r="BE109" s="212"/>
      <c r="BF109" s="212"/>
      <c r="BG109" s="212"/>
      <c r="BH109" s="212"/>
    </row>
    <row r="110" spans="1:60" outlineLevel="2" x14ac:dyDescent="0.2">
      <c r="A110" s="219"/>
      <c r="B110" s="220"/>
      <c r="C110" s="255" t="s">
        <v>368</v>
      </c>
      <c r="D110" s="249"/>
      <c r="E110" s="250">
        <v>14.82</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267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6"/>
      <c r="D111" s="241"/>
      <c r="E111" s="241"/>
      <c r="F111" s="241"/>
      <c r="G111" s="241"/>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243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3">
        <v>20</v>
      </c>
      <c r="B112" s="234" t="s">
        <v>369</v>
      </c>
      <c r="C112" s="244" t="s">
        <v>370</v>
      </c>
      <c r="D112" s="235" t="s">
        <v>327</v>
      </c>
      <c r="E112" s="236">
        <v>14.82</v>
      </c>
      <c r="F112" s="237">
        <f>H112+J112</f>
        <v>0</v>
      </c>
      <c r="G112" s="237">
        <f>ROUND(E112*F112,2)</f>
        <v>0</v>
      </c>
      <c r="H112" s="238"/>
      <c r="I112" s="237">
        <f>ROUND(E112*H112,2)</f>
        <v>0</v>
      </c>
      <c r="J112" s="238"/>
      <c r="K112" s="237">
        <f>ROUND(E112*J112,2)</f>
        <v>0</v>
      </c>
      <c r="L112" s="237">
        <v>21</v>
      </c>
      <c r="M112" s="237">
        <f>G112*(1+L112/100)</f>
        <v>0</v>
      </c>
      <c r="N112" s="236">
        <v>0</v>
      </c>
      <c r="O112" s="236">
        <f>ROUND(E112*N112,2)</f>
        <v>0</v>
      </c>
      <c r="P112" s="236">
        <v>0</v>
      </c>
      <c r="Q112" s="236">
        <f>ROUND(E112*P112,2)</f>
        <v>0</v>
      </c>
      <c r="R112" s="237" t="s">
        <v>362</v>
      </c>
      <c r="S112" s="237" t="s">
        <v>238</v>
      </c>
      <c r="T112" s="239" t="s">
        <v>238</v>
      </c>
      <c r="U112" s="223">
        <v>0.32</v>
      </c>
      <c r="V112" s="223">
        <f>ROUND(E112*U112,2)</f>
        <v>4.74</v>
      </c>
      <c r="W112" s="223"/>
      <c r="X112" s="223" t="s">
        <v>262</v>
      </c>
      <c r="Y112" s="223" t="s">
        <v>241</v>
      </c>
      <c r="Z112" s="212"/>
      <c r="AA112" s="212"/>
      <c r="AB112" s="212"/>
      <c r="AC112" s="212"/>
      <c r="AD112" s="212"/>
      <c r="AE112" s="212"/>
      <c r="AF112" s="212"/>
      <c r="AG112" s="212" t="s">
        <v>263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54" t="s">
        <v>367</v>
      </c>
      <c r="D113" s="251"/>
      <c r="E113" s="251"/>
      <c r="F113" s="251"/>
      <c r="G113" s="251"/>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265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2" t="str">
        <f>C113</f>
        <v>svislé nebo šikmé (odkloněné), půdorysně přímé nebo zalomené, stěn základových pasů ve volných nebo zapažených jámách, rýhách, šachtách, včetně případných vzpěr,</v>
      </c>
      <c r="BB113" s="212"/>
      <c r="BC113" s="212"/>
      <c r="BD113" s="212"/>
      <c r="BE113" s="212"/>
      <c r="BF113" s="212"/>
      <c r="BG113" s="212"/>
      <c r="BH113" s="212"/>
    </row>
    <row r="114" spans="1:60" outlineLevel="2" x14ac:dyDescent="0.2">
      <c r="A114" s="219"/>
      <c r="B114" s="220"/>
      <c r="C114" s="255" t="s">
        <v>371</v>
      </c>
      <c r="D114" s="249"/>
      <c r="E114" s="250">
        <v>14.82</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267</v>
      </c>
      <c r="AH114" s="212">
        <v>5</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56"/>
      <c r="D115" s="241"/>
      <c r="E115" s="241"/>
      <c r="F115" s="241"/>
      <c r="G115" s="241"/>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243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3">
        <v>21</v>
      </c>
      <c r="B116" s="234" t="s">
        <v>372</v>
      </c>
      <c r="C116" s="244" t="s">
        <v>373</v>
      </c>
      <c r="D116" s="235" t="s">
        <v>260</v>
      </c>
      <c r="E116" s="236">
        <v>2.3199999999999998</v>
      </c>
      <c r="F116" s="237">
        <f>H116+J116</f>
        <v>0</v>
      </c>
      <c r="G116" s="237">
        <f>ROUND(E116*F116,2)</f>
        <v>0</v>
      </c>
      <c r="H116" s="238"/>
      <c r="I116" s="237">
        <f>ROUND(E116*H116,2)</f>
        <v>0</v>
      </c>
      <c r="J116" s="238"/>
      <c r="K116" s="237">
        <f>ROUND(E116*J116,2)</f>
        <v>0</v>
      </c>
      <c r="L116" s="237">
        <v>21</v>
      </c>
      <c r="M116" s="237">
        <f>G116*(1+L116/100)</f>
        <v>0</v>
      </c>
      <c r="N116" s="236">
        <v>2.5249999999999999</v>
      </c>
      <c r="O116" s="236">
        <f>ROUND(E116*N116,2)</f>
        <v>5.86</v>
      </c>
      <c r="P116" s="236">
        <v>0</v>
      </c>
      <c r="Q116" s="236">
        <f>ROUND(E116*P116,2)</f>
        <v>0</v>
      </c>
      <c r="R116" s="237" t="s">
        <v>362</v>
      </c>
      <c r="S116" s="237" t="s">
        <v>238</v>
      </c>
      <c r="T116" s="239" t="s">
        <v>238</v>
      </c>
      <c r="U116" s="223">
        <v>0.47699999999999998</v>
      </c>
      <c r="V116" s="223">
        <f>ROUND(E116*U116,2)</f>
        <v>1.1100000000000001</v>
      </c>
      <c r="W116" s="223"/>
      <c r="X116" s="223" t="s">
        <v>262</v>
      </c>
      <c r="Y116" s="223" t="s">
        <v>241</v>
      </c>
      <c r="Z116" s="212"/>
      <c r="AA116" s="212"/>
      <c r="AB116" s="212"/>
      <c r="AC116" s="212"/>
      <c r="AD116" s="212"/>
      <c r="AE116" s="212"/>
      <c r="AF116" s="212"/>
      <c r="AG116" s="212" t="s">
        <v>263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5" t="s">
        <v>295</v>
      </c>
      <c r="D117" s="249"/>
      <c r="E117" s="250">
        <v>1.6</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267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5" t="s">
        <v>290</v>
      </c>
      <c r="D118" s="249"/>
      <c r="E118" s="250">
        <v>0.72</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267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6"/>
      <c r="D119" s="241"/>
      <c r="E119" s="241"/>
      <c r="F119" s="241"/>
      <c r="G119" s="241"/>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243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3">
        <v>22</v>
      </c>
      <c r="B120" s="234" t="s">
        <v>374</v>
      </c>
      <c r="C120" s="244" t="s">
        <v>375</v>
      </c>
      <c r="D120" s="235" t="s">
        <v>260</v>
      </c>
      <c r="E120" s="236">
        <v>17.920000000000002</v>
      </c>
      <c r="F120" s="237">
        <f>H120+J120</f>
        <v>0</v>
      </c>
      <c r="G120" s="237">
        <f>ROUND(E120*F120,2)</f>
        <v>0</v>
      </c>
      <c r="H120" s="238"/>
      <c r="I120" s="237">
        <f>ROUND(E120*H120,2)</f>
        <v>0</v>
      </c>
      <c r="J120" s="238"/>
      <c r="K120" s="237">
        <f>ROUND(E120*J120,2)</f>
        <v>0</v>
      </c>
      <c r="L120" s="237">
        <v>21</v>
      </c>
      <c r="M120" s="237">
        <f>G120*(1+L120/100)</f>
        <v>0</v>
      </c>
      <c r="N120" s="236">
        <v>2.52766</v>
      </c>
      <c r="O120" s="236">
        <f>ROUND(E120*N120,2)</f>
        <v>45.3</v>
      </c>
      <c r="P120" s="236">
        <v>0</v>
      </c>
      <c r="Q120" s="236">
        <f>ROUND(E120*P120,2)</f>
        <v>0</v>
      </c>
      <c r="R120" s="237" t="s">
        <v>376</v>
      </c>
      <c r="S120" s="237" t="s">
        <v>238</v>
      </c>
      <c r="T120" s="239" t="s">
        <v>377</v>
      </c>
      <c r="U120" s="223">
        <v>7.8220000000000001</v>
      </c>
      <c r="V120" s="223">
        <f>ROUND(E120*U120,2)</f>
        <v>140.16999999999999</v>
      </c>
      <c r="W120" s="223"/>
      <c r="X120" s="223" t="s">
        <v>262</v>
      </c>
      <c r="Y120" s="223" t="s">
        <v>241</v>
      </c>
      <c r="Z120" s="212"/>
      <c r="AA120" s="212"/>
      <c r="AB120" s="212"/>
      <c r="AC120" s="212"/>
      <c r="AD120" s="212"/>
      <c r="AE120" s="212"/>
      <c r="AF120" s="212"/>
      <c r="AG120" s="212" t="s">
        <v>263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4" t="s">
        <v>378</v>
      </c>
      <c r="D121" s="251"/>
      <c r="E121" s="251"/>
      <c r="F121" s="251"/>
      <c r="G121" s="251"/>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265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5" t="s">
        <v>379</v>
      </c>
      <c r="D122" s="249"/>
      <c r="E122" s="250">
        <v>15.12</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267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5" t="s">
        <v>380</v>
      </c>
      <c r="D123" s="249"/>
      <c r="E123" s="250">
        <v>2.8</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267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6"/>
      <c r="D124" s="241"/>
      <c r="E124" s="241"/>
      <c r="F124" s="241"/>
      <c r="G124" s="241"/>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243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3">
        <v>23</v>
      </c>
      <c r="B125" s="234" t="s">
        <v>381</v>
      </c>
      <c r="C125" s="244" t="s">
        <v>382</v>
      </c>
      <c r="D125" s="235" t="s">
        <v>327</v>
      </c>
      <c r="E125" s="236">
        <v>8.4</v>
      </c>
      <c r="F125" s="237">
        <f>H125+J125</f>
        <v>0</v>
      </c>
      <c r="G125" s="237">
        <f>ROUND(E125*F125,2)</f>
        <v>0</v>
      </c>
      <c r="H125" s="238"/>
      <c r="I125" s="237">
        <f>ROUND(E125*H125,2)</f>
        <v>0</v>
      </c>
      <c r="J125" s="238"/>
      <c r="K125" s="237">
        <f>ROUND(E125*J125,2)</f>
        <v>0</v>
      </c>
      <c r="L125" s="237">
        <v>21</v>
      </c>
      <c r="M125" s="237">
        <f>G125*(1+L125/100)</f>
        <v>0</v>
      </c>
      <c r="N125" s="236">
        <v>2.9999999999999997E-4</v>
      </c>
      <c r="O125" s="236">
        <f>ROUND(E125*N125,2)</f>
        <v>0</v>
      </c>
      <c r="P125" s="236">
        <v>0</v>
      </c>
      <c r="Q125" s="236">
        <f>ROUND(E125*P125,2)</f>
        <v>0</v>
      </c>
      <c r="R125" s="237" t="s">
        <v>344</v>
      </c>
      <c r="S125" s="237" t="s">
        <v>377</v>
      </c>
      <c r="T125" s="239" t="s">
        <v>377</v>
      </c>
      <c r="U125" s="223">
        <v>0</v>
      </c>
      <c r="V125" s="223">
        <f>ROUND(E125*U125,2)</f>
        <v>0</v>
      </c>
      <c r="W125" s="223"/>
      <c r="X125" s="223" t="s">
        <v>345</v>
      </c>
      <c r="Y125" s="223" t="s">
        <v>241</v>
      </c>
      <c r="Z125" s="212"/>
      <c r="AA125" s="212"/>
      <c r="AB125" s="212"/>
      <c r="AC125" s="212"/>
      <c r="AD125" s="212"/>
      <c r="AE125" s="212"/>
      <c r="AF125" s="212"/>
      <c r="AG125" s="212" t="s">
        <v>346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55" t="s">
        <v>383</v>
      </c>
      <c r="D126" s="249"/>
      <c r="E126" s="250">
        <v>8.4</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267</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6"/>
      <c r="D127" s="241"/>
      <c r="E127" s="241"/>
      <c r="F127" s="241"/>
      <c r="G127" s="241"/>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243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6" t="s">
        <v>233</v>
      </c>
      <c r="B128" s="227" t="s">
        <v>118</v>
      </c>
      <c r="C128" s="243" t="s">
        <v>119</v>
      </c>
      <c r="D128" s="228"/>
      <c r="E128" s="229"/>
      <c r="F128" s="230"/>
      <c r="G128" s="230">
        <f>SUMIF(AG129:AG251,"&lt;&gt;NOR",G129:G251)</f>
        <v>0</v>
      </c>
      <c r="H128" s="230"/>
      <c r="I128" s="230">
        <f>SUM(I129:I251)</f>
        <v>0</v>
      </c>
      <c r="J128" s="230"/>
      <c r="K128" s="230">
        <f>SUM(K129:K251)</f>
        <v>0</v>
      </c>
      <c r="L128" s="230"/>
      <c r="M128" s="230">
        <f>SUM(M129:M251)</f>
        <v>0</v>
      </c>
      <c r="N128" s="229"/>
      <c r="O128" s="229">
        <f>SUM(O129:O251)</f>
        <v>54.919999999999987</v>
      </c>
      <c r="P128" s="229"/>
      <c r="Q128" s="229">
        <f>SUM(Q129:Q251)</f>
        <v>0</v>
      </c>
      <c r="R128" s="230"/>
      <c r="S128" s="230"/>
      <c r="T128" s="231"/>
      <c r="U128" s="225"/>
      <c r="V128" s="225">
        <f>SUM(V129:V251)</f>
        <v>246.09</v>
      </c>
      <c r="W128" s="225"/>
      <c r="X128" s="225"/>
      <c r="Y128" s="225"/>
      <c r="AG128" t="s">
        <v>234</v>
      </c>
    </row>
    <row r="129" spans="1:60" ht="22.5" outlineLevel="1" x14ac:dyDescent="0.2">
      <c r="A129" s="233">
        <v>24</v>
      </c>
      <c r="B129" s="234" t="s">
        <v>384</v>
      </c>
      <c r="C129" s="244" t="s">
        <v>385</v>
      </c>
      <c r="D129" s="235" t="s">
        <v>260</v>
      </c>
      <c r="E129" s="236">
        <v>1.8844000000000001</v>
      </c>
      <c r="F129" s="237">
        <f>H129+J129</f>
        <v>0</v>
      </c>
      <c r="G129" s="237">
        <f>ROUND(E129*F129,2)</f>
        <v>0</v>
      </c>
      <c r="H129" s="238"/>
      <c r="I129" s="237">
        <f>ROUND(E129*H129,2)</f>
        <v>0</v>
      </c>
      <c r="J129" s="238"/>
      <c r="K129" s="237">
        <f>ROUND(E129*J129,2)</f>
        <v>0</v>
      </c>
      <c r="L129" s="237">
        <v>21</v>
      </c>
      <c r="M129" s="237">
        <f>G129*(1+L129/100)</f>
        <v>0</v>
      </c>
      <c r="N129" s="236">
        <v>1.62836</v>
      </c>
      <c r="O129" s="236">
        <f>ROUND(E129*N129,2)</f>
        <v>3.07</v>
      </c>
      <c r="P129" s="236">
        <v>0</v>
      </c>
      <c r="Q129" s="236">
        <f>ROUND(E129*P129,2)</f>
        <v>0</v>
      </c>
      <c r="R129" s="237" t="s">
        <v>376</v>
      </c>
      <c r="S129" s="237" t="s">
        <v>238</v>
      </c>
      <c r="T129" s="239" t="s">
        <v>238</v>
      </c>
      <c r="U129" s="223">
        <v>3.9380000000000002</v>
      </c>
      <c r="V129" s="223">
        <f>ROUND(E129*U129,2)</f>
        <v>7.42</v>
      </c>
      <c r="W129" s="223"/>
      <c r="X129" s="223" t="s">
        <v>262</v>
      </c>
      <c r="Y129" s="223" t="s">
        <v>241</v>
      </c>
      <c r="Z129" s="212"/>
      <c r="AA129" s="212"/>
      <c r="AB129" s="212"/>
      <c r="AC129" s="212"/>
      <c r="AD129" s="212"/>
      <c r="AE129" s="212"/>
      <c r="AF129" s="212"/>
      <c r="AG129" s="212" t="s">
        <v>263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4" t="s">
        <v>386</v>
      </c>
      <c r="D130" s="251"/>
      <c r="E130" s="251"/>
      <c r="F130" s="251"/>
      <c r="G130" s="251"/>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265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5" t="s">
        <v>387</v>
      </c>
      <c r="D131" s="249"/>
      <c r="E131" s="250">
        <v>0.62439999999999996</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267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5" t="s">
        <v>388</v>
      </c>
      <c r="D132" s="249"/>
      <c r="E132" s="250">
        <v>1.26</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267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6"/>
      <c r="D133" s="241"/>
      <c r="E133" s="241"/>
      <c r="F133" s="241"/>
      <c r="G133" s="241"/>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243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33.75" outlineLevel="1" x14ac:dyDescent="0.2">
      <c r="A134" s="233">
        <v>25</v>
      </c>
      <c r="B134" s="234" t="s">
        <v>389</v>
      </c>
      <c r="C134" s="244" t="s">
        <v>390</v>
      </c>
      <c r="D134" s="235" t="s">
        <v>327</v>
      </c>
      <c r="E134" s="236">
        <v>18.45</v>
      </c>
      <c r="F134" s="237">
        <f>H134+J134</f>
        <v>0</v>
      </c>
      <c r="G134" s="237">
        <f>ROUND(E134*F134,2)</f>
        <v>0</v>
      </c>
      <c r="H134" s="238"/>
      <c r="I134" s="237">
        <f>ROUND(E134*H134,2)</f>
        <v>0</v>
      </c>
      <c r="J134" s="238"/>
      <c r="K134" s="237">
        <f>ROUND(E134*J134,2)</f>
        <v>0</v>
      </c>
      <c r="L134" s="237">
        <v>21</v>
      </c>
      <c r="M134" s="237">
        <f>G134*(1+L134/100)</f>
        <v>0</v>
      </c>
      <c r="N134" s="236">
        <v>0.20755999999999999</v>
      </c>
      <c r="O134" s="236">
        <f>ROUND(E134*N134,2)</f>
        <v>3.83</v>
      </c>
      <c r="P134" s="236">
        <v>0</v>
      </c>
      <c r="Q134" s="236">
        <f>ROUND(E134*P134,2)</f>
        <v>0</v>
      </c>
      <c r="R134" s="237" t="s">
        <v>362</v>
      </c>
      <c r="S134" s="237" t="s">
        <v>238</v>
      </c>
      <c r="T134" s="239" t="s">
        <v>238</v>
      </c>
      <c r="U134" s="223">
        <v>0.74</v>
      </c>
      <c r="V134" s="223">
        <f>ROUND(E134*U134,2)</f>
        <v>13.65</v>
      </c>
      <c r="W134" s="223"/>
      <c r="X134" s="223" t="s">
        <v>262</v>
      </c>
      <c r="Y134" s="223" t="s">
        <v>241</v>
      </c>
      <c r="Z134" s="212"/>
      <c r="AA134" s="212"/>
      <c r="AB134" s="212"/>
      <c r="AC134" s="212"/>
      <c r="AD134" s="212"/>
      <c r="AE134" s="212"/>
      <c r="AF134" s="212"/>
      <c r="AG134" s="212" t="s">
        <v>263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5" t="s">
        <v>391</v>
      </c>
      <c r="D135" s="249"/>
      <c r="E135" s="250">
        <v>18.45</v>
      </c>
      <c r="F135" s="223"/>
      <c r="G135" s="223"/>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267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6"/>
      <c r="D136" s="241"/>
      <c r="E136" s="241"/>
      <c r="F136" s="241"/>
      <c r="G136" s="241"/>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243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33.75" outlineLevel="1" x14ac:dyDescent="0.2">
      <c r="A137" s="233">
        <v>26</v>
      </c>
      <c r="B137" s="234" t="s">
        <v>392</v>
      </c>
      <c r="C137" s="244" t="s">
        <v>393</v>
      </c>
      <c r="D137" s="235" t="s">
        <v>327</v>
      </c>
      <c r="E137" s="236">
        <v>57.08</v>
      </c>
      <c r="F137" s="237">
        <f>H137+J137</f>
        <v>0</v>
      </c>
      <c r="G137" s="237">
        <f>ROUND(E137*F137,2)</f>
        <v>0</v>
      </c>
      <c r="H137" s="238"/>
      <c r="I137" s="237">
        <f>ROUND(E137*H137,2)</f>
        <v>0</v>
      </c>
      <c r="J137" s="238"/>
      <c r="K137" s="237">
        <f>ROUND(E137*J137,2)</f>
        <v>0</v>
      </c>
      <c r="L137" s="237">
        <v>21</v>
      </c>
      <c r="M137" s="237">
        <f>G137*(1+L137/100)</f>
        <v>0</v>
      </c>
      <c r="N137" s="236">
        <v>0.20541000000000001</v>
      </c>
      <c r="O137" s="236">
        <f>ROUND(E137*N137,2)</f>
        <v>11.72</v>
      </c>
      <c r="P137" s="236">
        <v>0</v>
      </c>
      <c r="Q137" s="236">
        <f>ROUND(E137*P137,2)</f>
        <v>0</v>
      </c>
      <c r="R137" s="237" t="s">
        <v>362</v>
      </c>
      <c r="S137" s="237" t="s">
        <v>238</v>
      </c>
      <c r="T137" s="239" t="s">
        <v>238</v>
      </c>
      <c r="U137" s="223">
        <v>0.74</v>
      </c>
      <c r="V137" s="223">
        <f>ROUND(E137*U137,2)</f>
        <v>42.24</v>
      </c>
      <c r="W137" s="223"/>
      <c r="X137" s="223" t="s">
        <v>262</v>
      </c>
      <c r="Y137" s="223" t="s">
        <v>241</v>
      </c>
      <c r="Z137" s="212"/>
      <c r="AA137" s="212"/>
      <c r="AB137" s="212"/>
      <c r="AC137" s="212"/>
      <c r="AD137" s="212"/>
      <c r="AE137" s="212"/>
      <c r="AF137" s="212"/>
      <c r="AG137" s="212" t="s">
        <v>263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5" t="s">
        <v>394</v>
      </c>
      <c r="D138" s="249"/>
      <c r="E138" s="250">
        <v>75.599999999999994</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267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5" t="s">
        <v>395</v>
      </c>
      <c r="D139" s="249"/>
      <c r="E139" s="250">
        <v>-18.52</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267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6"/>
      <c r="D140" s="241"/>
      <c r="E140" s="241"/>
      <c r="F140" s="241"/>
      <c r="G140" s="241"/>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243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3">
        <v>27</v>
      </c>
      <c r="B141" s="234" t="s">
        <v>396</v>
      </c>
      <c r="C141" s="244" t="s">
        <v>397</v>
      </c>
      <c r="D141" s="235" t="s">
        <v>398</v>
      </c>
      <c r="E141" s="236">
        <v>2</v>
      </c>
      <c r="F141" s="237">
        <f>H141+J141</f>
        <v>0</v>
      </c>
      <c r="G141" s="237">
        <f>ROUND(E141*F141,2)</f>
        <v>0</v>
      </c>
      <c r="H141" s="238"/>
      <c r="I141" s="237">
        <f>ROUND(E141*H141,2)</f>
        <v>0</v>
      </c>
      <c r="J141" s="238"/>
      <c r="K141" s="237">
        <f>ROUND(E141*J141,2)</f>
        <v>0</v>
      </c>
      <c r="L141" s="237">
        <v>21</v>
      </c>
      <c r="M141" s="237">
        <f>G141*(1+L141/100)</f>
        <v>0</v>
      </c>
      <c r="N141" s="236">
        <v>1.5730000000000001E-2</v>
      </c>
      <c r="O141" s="236">
        <f>ROUND(E141*N141,2)</f>
        <v>0.03</v>
      </c>
      <c r="P141" s="236">
        <v>0</v>
      </c>
      <c r="Q141" s="236">
        <f>ROUND(E141*P141,2)</f>
        <v>0</v>
      </c>
      <c r="R141" s="237" t="s">
        <v>362</v>
      </c>
      <c r="S141" s="237" t="s">
        <v>238</v>
      </c>
      <c r="T141" s="239" t="s">
        <v>238</v>
      </c>
      <c r="U141" s="223">
        <v>0.23250000000000001</v>
      </c>
      <c r="V141" s="223">
        <f>ROUND(E141*U141,2)</f>
        <v>0.47</v>
      </c>
      <c r="W141" s="223"/>
      <c r="X141" s="223" t="s">
        <v>262</v>
      </c>
      <c r="Y141" s="223" t="s">
        <v>241</v>
      </c>
      <c r="Z141" s="212"/>
      <c r="AA141" s="212"/>
      <c r="AB141" s="212"/>
      <c r="AC141" s="212"/>
      <c r="AD141" s="212"/>
      <c r="AE141" s="212"/>
      <c r="AF141" s="212"/>
      <c r="AG141" s="212" t="s">
        <v>263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5" t="s">
        <v>399</v>
      </c>
      <c r="D142" s="249"/>
      <c r="E142" s="250">
        <v>2</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267</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6"/>
      <c r="D143" s="241"/>
      <c r="E143" s="241"/>
      <c r="F143" s="241"/>
      <c r="G143" s="241"/>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243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3">
        <v>28</v>
      </c>
      <c r="B144" s="234" t="s">
        <v>400</v>
      </c>
      <c r="C144" s="244" t="s">
        <v>401</v>
      </c>
      <c r="D144" s="235" t="s">
        <v>398</v>
      </c>
      <c r="E144" s="236">
        <v>3</v>
      </c>
      <c r="F144" s="237">
        <f>H144+J144</f>
        <v>0</v>
      </c>
      <c r="G144" s="237">
        <f>ROUND(E144*F144,2)</f>
        <v>0</v>
      </c>
      <c r="H144" s="238"/>
      <c r="I144" s="237">
        <f>ROUND(E144*H144,2)</f>
        <v>0</v>
      </c>
      <c r="J144" s="238"/>
      <c r="K144" s="237">
        <f>ROUND(E144*J144,2)</f>
        <v>0</v>
      </c>
      <c r="L144" s="237">
        <v>21</v>
      </c>
      <c r="M144" s="237">
        <f>G144*(1+L144/100)</f>
        <v>0</v>
      </c>
      <c r="N144" s="236">
        <v>2.0840000000000001E-2</v>
      </c>
      <c r="O144" s="236">
        <f>ROUND(E144*N144,2)</f>
        <v>0.06</v>
      </c>
      <c r="P144" s="236">
        <v>0</v>
      </c>
      <c r="Q144" s="236">
        <f>ROUND(E144*P144,2)</f>
        <v>0</v>
      </c>
      <c r="R144" s="237" t="s">
        <v>362</v>
      </c>
      <c r="S144" s="237" t="s">
        <v>238</v>
      </c>
      <c r="T144" s="239" t="s">
        <v>238</v>
      </c>
      <c r="U144" s="223">
        <v>0.3175</v>
      </c>
      <c r="V144" s="223">
        <f>ROUND(E144*U144,2)</f>
        <v>0.95</v>
      </c>
      <c r="W144" s="223"/>
      <c r="X144" s="223" t="s">
        <v>262</v>
      </c>
      <c r="Y144" s="223" t="s">
        <v>241</v>
      </c>
      <c r="Z144" s="212"/>
      <c r="AA144" s="212"/>
      <c r="AB144" s="212"/>
      <c r="AC144" s="212"/>
      <c r="AD144" s="212"/>
      <c r="AE144" s="212"/>
      <c r="AF144" s="212"/>
      <c r="AG144" s="212" t="s">
        <v>263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5" t="s">
        <v>402</v>
      </c>
      <c r="D145" s="249"/>
      <c r="E145" s="250">
        <v>3</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267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6"/>
      <c r="D146" s="241"/>
      <c r="E146" s="241"/>
      <c r="F146" s="241"/>
      <c r="G146" s="241"/>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243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3">
        <v>29</v>
      </c>
      <c r="B147" s="234" t="s">
        <v>403</v>
      </c>
      <c r="C147" s="244" t="s">
        <v>404</v>
      </c>
      <c r="D147" s="235" t="s">
        <v>398</v>
      </c>
      <c r="E147" s="236">
        <v>8</v>
      </c>
      <c r="F147" s="237">
        <f>H147+J147</f>
        <v>0</v>
      </c>
      <c r="G147" s="237">
        <f>ROUND(E147*F147,2)</f>
        <v>0</v>
      </c>
      <c r="H147" s="238"/>
      <c r="I147" s="237">
        <f>ROUND(E147*H147,2)</f>
        <v>0</v>
      </c>
      <c r="J147" s="238"/>
      <c r="K147" s="237">
        <f>ROUND(E147*J147,2)</f>
        <v>0</v>
      </c>
      <c r="L147" s="237">
        <v>21</v>
      </c>
      <c r="M147" s="237">
        <f>G147*(1+L147/100)</f>
        <v>0</v>
      </c>
      <c r="N147" s="236">
        <v>3.637E-2</v>
      </c>
      <c r="O147" s="236">
        <f>ROUND(E147*N147,2)</f>
        <v>0.28999999999999998</v>
      </c>
      <c r="P147" s="236">
        <v>0</v>
      </c>
      <c r="Q147" s="236">
        <f>ROUND(E147*P147,2)</f>
        <v>0</v>
      </c>
      <c r="R147" s="237" t="s">
        <v>362</v>
      </c>
      <c r="S147" s="237" t="s">
        <v>238</v>
      </c>
      <c r="T147" s="239" t="s">
        <v>238</v>
      </c>
      <c r="U147" s="223">
        <v>0.245</v>
      </c>
      <c r="V147" s="223">
        <f>ROUND(E147*U147,2)</f>
        <v>1.96</v>
      </c>
      <c r="W147" s="223"/>
      <c r="X147" s="223" t="s">
        <v>262</v>
      </c>
      <c r="Y147" s="223" t="s">
        <v>241</v>
      </c>
      <c r="Z147" s="212"/>
      <c r="AA147" s="212"/>
      <c r="AB147" s="212"/>
      <c r="AC147" s="212"/>
      <c r="AD147" s="212"/>
      <c r="AE147" s="212"/>
      <c r="AF147" s="212"/>
      <c r="AG147" s="212" t="s">
        <v>263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5" t="s">
        <v>405</v>
      </c>
      <c r="D148" s="249"/>
      <c r="E148" s="250">
        <v>8</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267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6"/>
      <c r="D149" s="241"/>
      <c r="E149" s="241"/>
      <c r="F149" s="241"/>
      <c r="G149" s="241"/>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243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33">
        <v>30</v>
      </c>
      <c r="B150" s="234" t="s">
        <v>406</v>
      </c>
      <c r="C150" s="244" t="s">
        <v>407</v>
      </c>
      <c r="D150" s="235" t="s">
        <v>398</v>
      </c>
      <c r="E150" s="236">
        <v>28</v>
      </c>
      <c r="F150" s="237">
        <f>H150+J150</f>
        <v>0</v>
      </c>
      <c r="G150" s="237">
        <f>ROUND(E150*F150,2)</f>
        <v>0</v>
      </c>
      <c r="H150" s="238"/>
      <c r="I150" s="237">
        <f>ROUND(E150*H150,2)</f>
        <v>0</v>
      </c>
      <c r="J150" s="238"/>
      <c r="K150" s="237">
        <f>ROUND(E150*J150,2)</f>
        <v>0</v>
      </c>
      <c r="L150" s="237">
        <v>21</v>
      </c>
      <c r="M150" s="237">
        <f>G150*(1+L150/100)</f>
        <v>0</v>
      </c>
      <c r="N150" s="236">
        <v>5.4730000000000001E-2</v>
      </c>
      <c r="O150" s="236">
        <f>ROUND(E150*N150,2)</f>
        <v>1.53</v>
      </c>
      <c r="P150" s="236">
        <v>0</v>
      </c>
      <c r="Q150" s="236">
        <f>ROUND(E150*P150,2)</f>
        <v>0</v>
      </c>
      <c r="R150" s="237" t="s">
        <v>362</v>
      </c>
      <c r="S150" s="237" t="s">
        <v>238</v>
      </c>
      <c r="T150" s="239" t="s">
        <v>238</v>
      </c>
      <c r="U150" s="223">
        <v>0.26</v>
      </c>
      <c r="V150" s="223">
        <f>ROUND(E150*U150,2)</f>
        <v>7.28</v>
      </c>
      <c r="W150" s="223"/>
      <c r="X150" s="223" t="s">
        <v>262</v>
      </c>
      <c r="Y150" s="223" t="s">
        <v>241</v>
      </c>
      <c r="Z150" s="212"/>
      <c r="AA150" s="212"/>
      <c r="AB150" s="212"/>
      <c r="AC150" s="212"/>
      <c r="AD150" s="212"/>
      <c r="AE150" s="212"/>
      <c r="AF150" s="212"/>
      <c r="AG150" s="212" t="s">
        <v>263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5" t="s">
        <v>408</v>
      </c>
      <c r="D151" s="249"/>
      <c r="E151" s="250">
        <v>28</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267</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6"/>
      <c r="D152" s="241"/>
      <c r="E152" s="241"/>
      <c r="F152" s="241"/>
      <c r="G152" s="241"/>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243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33">
        <v>31</v>
      </c>
      <c r="B153" s="234" t="s">
        <v>409</v>
      </c>
      <c r="C153" s="244" t="s">
        <v>410</v>
      </c>
      <c r="D153" s="235" t="s">
        <v>398</v>
      </c>
      <c r="E153" s="236">
        <v>4</v>
      </c>
      <c r="F153" s="237">
        <f>H153+J153</f>
        <v>0</v>
      </c>
      <c r="G153" s="237">
        <f>ROUND(E153*F153,2)</f>
        <v>0</v>
      </c>
      <c r="H153" s="238"/>
      <c r="I153" s="237">
        <f>ROUND(E153*H153,2)</f>
        <v>0</v>
      </c>
      <c r="J153" s="238"/>
      <c r="K153" s="237">
        <f>ROUND(E153*J153,2)</f>
        <v>0</v>
      </c>
      <c r="L153" s="237">
        <v>21</v>
      </c>
      <c r="M153" s="237">
        <f>G153*(1+L153/100)</f>
        <v>0</v>
      </c>
      <c r="N153" s="236">
        <v>9.0499999999999997E-2</v>
      </c>
      <c r="O153" s="236">
        <f>ROUND(E153*N153,2)</f>
        <v>0.36</v>
      </c>
      <c r="P153" s="236">
        <v>0</v>
      </c>
      <c r="Q153" s="236">
        <f>ROUND(E153*P153,2)</f>
        <v>0</v>
      </c>
      <c r="R153" s="237" t="s">
        <v>362</v>
      </c>
      <c r="S153" s="237" t="s">
        <v>238</v>
      </c>
      <c r="T153" s="239" t="s">
        <v>238</v>
      </c>
      <c r="U153" s="223">
        <v>0.38</v>
      </c>
      <c r="V153" s="223">
        <f>ROUND(E153*U153,2)</f>
        <v>1.52</v>
      </c>
      <c r="W153" s="223"/>
      <c r="X153" s="223" t="s">
        <v>262</v>
      </c>
      <c r="Y153" s="223" t="s">
        <v>241</v>
      </c>
      <c r="Z153" s="212"/>
      <c r="AA153" s="212"/>
      <c r="AB153" s="212"/>
      <c r="AC153" s="212"/>
      <c r="AD153" s="212"/>
      <c r="AE153" s="212"/>
      <c r="AF153" s="212"/>
      <c r="AG153" s="212" t="s">
        <v>263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55" t="s">
        <v>411</v>
      </c>
      <c r="D154" s="249"/>
      <c r="E154" s="250">
        <v>4</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267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6"/>
      <c r="D155" s="241"/>
      <c r="E155" s="241"/>
      <c r="F155" s="241"/>
      <c r="G155" s="241"/>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243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3">
        <v>32</v>
      </c>
      <c r="B156" s="234" t="s">
        <v>412</v>
      </c>
      <c r="C156" s="244" t="s">
        <v>413</v>
      </c>
      <c r="D156" s="235" t="s">
        <v>260</v>
      </c>
      <c r="E156" s="236">
        <v>1.2485999999999999</v>
      </c>
      <c r="F156" s="237">
        <f>H156+J156</f>
        <v>0</v>
      </c>
      <c r="G156" s="237">
        <f>ROUND(E156*F156,2)</f>
        <v>0</v>
      </c>
      <c r="H156" s="238"/>
      <c r="I156" s="237">
        <f>ROUND(E156*H156,2)</f>
        <v>0</v>
      </c>
      <c r="J156" s="238"/>
      <c r="K156" s="237">
        <f>ROUND(E156*J156,2)</f>
        <v>0</v>
      </c>
      <c r="L156" s="237">
        <v>21</v>
      </c>
      <c r="M156" s="237">
        <f>G156*(1+L156/100)</f>
        <v>0</v>
      </c>
      <c r="N156" s="236">
        <v>1.6823999999999999</v>
      </c>
      <c r="O156" s="236">
        <f>ROUND(E156*N156,2)</f>
        <v>2.1</v>
      </c>
      <c r="P156" s="236">
        <v>0</v>
      </c>
      <c r="Q156" s="236">
        <f>ROUND(E156*P156,2)</f>
        <v>0</v>
      </c>
      <c r="R156" s="237" t="s">
        <v>376</v>
      </c>
      <c r="S156" s="237" t="s">
        <v>238</v>
      </c>
      <c r="T156" s="239" t="s">
        <v>238</v>
      </c>
      <c r="U156" s="223">
        <v>6.8680000000000003</v>
      </c>
      <c r="V156" s="223">
        <f>ROUND(E156*U156,2)</f>
        <v>8.58</v>
      </c>
      <c r="W156" s="223"/>
      <c r="X156" s="223" t="s">
        <v>262</v>
      </c>
      <c r="Y156" s="223" t="s">
        <v>241</v>
      </c>
      <c r="Z156" s="212"/>
      <c r="AA156" s="212"/>
      <c r="AB156" s="212"/>
      <c r="AC156" s="212"/>
      <c r="AD156" s="212"/>
      <c r="AE156" s="212"/>
      <c r="AF156" s="212"/>
      <c r="AG156" s="212" t="s">
        <v>263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54" t="s">
        <v>414</v>
      </c>
      <c r="D157" s="251"/>
      <c r="E157" s="251"/>
      <c r="F157" s="251"/>
      <c r="G157" s="251"/>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265</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5" t="s">
        <v>415</v>
      </c>
      <c r="D158" s="249"/>
      <c r="E158" s="250">
        <v>0.315</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267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5" t="s">
        <v>416</v>
      </c>
      <c r="D159" s="249"/>
      <c r="E159" s="250">
        <v>0.29820000000000002</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267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5" t="s">
        <v>417</v>
      </c>
      <c r="D160" s="249"/>
      <c r="E160" s="250">
        <v>0.3402</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267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5" t="s">
        <v>418</v>
      </c>
      <c r="D161" s="249"/>
      <c r="E161" s="250">
        <v>0.14399999999999999</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267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5" t="s">
        <v>419</v>
      </c>
      <c r="D162" s="249"/>
      <c r="E162" s="250">
        <v>0.1512</v>
      </c>
      <c r="F162" s="223"/>
      <c r="G162" s="22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267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56"/>
      <c r="D163" s="241"/>
      <c r="E163" s="241"/>
      <c r="F163" s="241"/>
      <c r="G163" s="241"/>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243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33">
        <v>33</v>
      </c>
      <c r="B164" s="234" t="s">
        <v>420</v>
      </c>
      <c r="C164" s="244" t="s">
        <v>421</v>
      </c>
      <c r="D164" s="235" t="s">
        <v>343</v>
      </c>
      <c r="E164" s="236">
        <v>0.46831</v>
      </c>
      <c r="F164" s="237">
        <f>H164+J164</f>
        <v>0</v>
      </c>
      <c r="G164" s="237">
        <f>ROUND(E164*F164,2)</f>
        <v>0</v>
      </c>
      <c r="H164" s="238"/>
      <c r="I164" s="237">
        <f>ROUND(E164*H164,2)</f>
        <v>0</v>
      </c>
      <c r="J164" s="238"/>
      <c r="K164" s="237">
        <f>ROUND(E164*J164,2)</f>
        <v>0</v>
      </c>
      <c r="L164" s="237">
        <v>21</v>
      </c>
      <c r="M164" s="237">
        <f>G164*(1+L164/100)</f>
        <v>0</v>
      </c>
      <c r="N164" s="236">
        <v>1.0970899999999999</v>
      </c>
      <c r="O164" s="236">
        <f>ROUND(E164*N164,2)</f>
        <v>0.51</v>
      </c>
      <c r="P164" s="236">
        <v>0</v>
      </c>
      <c r="Q164" s="236">
        <f>ROUND(E164*P164,2)</f>
        <v>0</v>
      </c>
      <c r="R164" s="237" t="s">
        <v>362</v>
      </c>
      <c r="S164" s="237" t="s">
        <v>238</v>
      </c>
      <c r="T164" s="239" t="s">
        <v>238</v>
      </c>
      <c r="U164" s="223">
        <v>16.582999999999998</v>
      </c>
      <c r="V164" s="223">
        <f>ROUND(E164*U164,2)</f>
        <v>7.77</v>
      </c>
      <c r="W164" s="223"/>
      <c r="X164" s="223" t="s">
        <v>262</v>
      </c>
      <c r="Y164" s="223" t="s">
        <v>241</v>
      </c>
      <c r="Z164" s="212"/>
      <c r="AA164" s="212"/>
      <c r="AB164" s="212"/>
      <c r="AC164" s="212"/>
      <c r="AD164" s="212"/>
      <c r="AE164" s="212"/>
      <c r="AF164" s="212"/>
      <c r="AG164" s="212" t="s">
        <v>263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4" t="s">
        <v>422</v>
      </c>
      <c r="D165" s="251"/>
      <c r="E165" s="251"/>
      <c r="F165" s="251"/>
      <c r="G165" s="251"/>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265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55" t="s">
        <v>423</v>
      </c>
      <c r="D166" s="249"/>
      <c r="E166" s="250">
        <v>0.46831</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267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6"/>
      <c r="D167" s="241"/>
      <c r="E167" s="241"/>
      <c r="F167" s="241"/>
      <c r="G167" s="241"/>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243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3">
        <v>34</v>
      </c>
      <c r="B168" s="234" t="s">
        <v>424</v>
      </c>
      <c r="C168" s="244" t="s">
        <v>425</v>
      </c>
      <c r="D168" s="235" t="s">
        <v>343</v>
      </c>
      <c r="E168" s="236">
        <v>6.4850000000000005E-2</v>
      </c>
      <c r="F168" s="237">
        <f>H168+J168</f>
        <v>0</v>
      </c>
      <c r="G168" s="237">
        <f>ROUND(E168*F168,2)</f>
        <v>0</v>
      </c>
      <c r="H168" s="238"/>
      <c r="I168" s="237">
        <f>ROUND(E168*H168,2)</f>
        <v>0</v>
      </c>
      <c r="J168" s="238"/>
      <c r="K168" s="237">
        <f>ROUND(E168*J168,2)</f>
        <v>0</v>
      </c>
      <c r="L168" s="237">
        <v>21</v>
      </c>
      <c r="M168" s="237">
        <f>G168*(1+L168/100)</f>
        <v>0</v>
      </c>
      <c r="N168" s="236">
        <v>1.0900000000000001</v>
      </c>
      <c r="O168" s="236">
        <f>ROUND(E168*N168,2)</f>
        <v>7.0000000000000007E-2</v>
      </c>
      <c r="P168" s="236">
        <v>0</v>
      </c>
      <c r="Q168" s="236">
        <f>ROUND(E168*P168,2)</f>
        <v>0</v>
      </c>
      <c r="R168" s="237" t="s">
        <v>376</v>
      </c>
      <c r="S168" s="237" t="s">
        <v>238</v>
      </c>
      <c r="T168" s="239" t="s">
        <v>238</v>
      </c>
      <c r="U168" s="223">
        <v>20.6</v>
      </c>
      <c r="V168" s="223">
        <f>ROUND(E168*U168,2)</f>
        <v>1.34</v>
      </c>
      <c r="W168" s="223"/>
      <c r="X168" s="223" t="s">
        <v>262</v>
      </c>
      <c r="Y168" s="223" t="s">
        <v>241</v>
      </c>
      <c r="Z168" s="212"/>
      <c r="AA168" s="212"/>
      <c r="AB168" s="212"/>
      <c r="AC168" s="212"/>
      <c r="AD168" s="212"/>
      <c r="AE168" s="212"/>
      <c r="AF168" s="212"/>
      <c r="AG168" s="212" t="s">
        <v>263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4" t="s">
        <v>426</v>
      </c>
      <c r="D169" s="251"/>
      <c r="E169" s="251"/>
      <c r="F169" s="251"/>
      <c r="G169" s="251"/>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265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5" t="s">
        <v>427</v>
      </c>
      <c r="D170" s="249"/>
      <c r="E170" s="250">
        <v>6.4850000000000005E-2</v>
      </c>
      <c r="F170" s="223"/>
      <c r="G170" s="22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267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6"/>
      <c r="D171" s="241"/>
      <c r="E171" s="241"/>
      <c r="F171" s="241"/>
      <c r="G171" s="241"/>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243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3">
        <v>35</v>
      </c>
      <c r="B172" s="234" t="s">
        <v>428</v>
      </c>
      <c r="C172" s="244" t="s">
        <v>429</v>
      </c>
      <c r="D172" s="235" t="s">
        <v>343</v>
      </c>
      <c r="E172" s="236">
        <v>0.16303999999999999</v>
      </c>
      <c r="F172" s="237">
        <f>H172+J172</f>
        <v>0</v>
      </c>
      <c r="G172" s="237">
        <f>ROUND(E172*F172,2)</f>
        <v>0</v>
      </c>
      <c r="H172" s="238"/>
      <c r="I172" s="237">
        <f>ROUND(E172*H172,2)</f>
        <v>0</v>
      </c>
      <c r="J172" s="238"/>
      <c r="K172" s="237">
        <f>ROUND(E172*J172,2)</f>
        <v>0</v>
      </c>
      <c r="L172" s="237">
        <v>21</v>
      </c>
      <c r="M172" s="237">
        <f>G172*(1+L172/100)</f>
        <v>0</v>
      </c>
      <c r="N172" s="236">
        <v>1.0900000000000001</v>
      </c>
      <c r="O172" s="236">
        <f>ROUND(E172*N172,2)</f>
        <v>0.18</v>
      </c>
      <c r="P172" s="236">
        <v>0</v>
      </c>
      <c r="Q172" s="236">
        <f>ROUND(E172*P172,2)</f>
        <v>0</v>
      </c>
      <c r="R172" s="237" t="s">
        <v>376</v>
      </c>
      <c r="S172" s="237" t="s">
        <v>238</v>
      </c>
      <c r="T172" s="239" t="s">
        <v>238</v>
      </c>
      <c r="U172" s="223">
        <v>20.6</v>
      </c>
      <c r="V172" s="223">
        <f>ROUND(E172*U172,2)</f>
        <v>3.36</v>
      </c>
      <c r="W172" s="223"/>
      <c r="X172" s="223" t="s">
        <v>262</v>
      </c>
      <c r="Y172" s="223" t="s">
        <v>241</v>
      </c>
      <c r="Z172" s="212"/>
      <c r="AA172" s="212"/>
      <c r="AB172" s="212"/>
      <c r="AC172" s="212"/>
      <c r="AD172" s="212"/>
      <c r="AE172" s="212"/>
      <c r="AF172" s="212"/>
      <c r="AG172" s="212" t="s">
        <v>263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4" t="s">
        <v>426</v>
      </c>
      <c r="D173" s="251"/>
      <c r="E173" s="251"/>
      <c r="F173" s="251"/>
      <c r="G173" s="251"/>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265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5" t="s">
        <v>430</v>
      </c>
      <c r="D174" s="249"/>
      <c r="E174" s="250">
        <v>0.16303999999999999</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267</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6"/>
      <c r="D175" s="241"/>
      <c r="E175" s="241"/>
      <c r="F175" s="241"/>
      <c r="G175" s="241"/>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243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3">
        <v>36</v>
      </c>
      <c r="B176" s="234" t="s">
        <v>431</v>
      </c>
      <c r="C176" s="244" t="s">
        <v>432</v>
      </c>
      <c r="D176" s="235" t="s">
        <v>343</v>
      </c>
      <c r="E176" s="236">
        <v>5.0259999999999999E-2</v>
      </c>
      <c r="F176" s="237">
        <f>H176+J176</f>
        <v>0</v>
      </c>
      <c r="G176" s="237">
        <f>ROUND(E176*F176,2)</f>
        <v>0</v>
      </c>
      <c r="H176" s="238"/>
      <c r="I176" s="237">
        <f>ROUND(E176*H176,2)</f>
        <v>0</v>
      </c>
      <c r="J176" s="238"/>
      <c r="K176" s="237">
        <f>ROUND(E176*J176,2)</f>
        <v>0</v>
      </c>
      <c r="L176" s="237">
        <v>21</v>
      </c>
      <c r="M176" s="237">
        <f>G176*(1+L176/100)</f>
        <v>0</v>
      </c>
      <c r="N176" s="236">
        <v>1.0900000000000001</v>
      </c>
      <c r="O176" s="236">
        <f>ROUND(E176*N176,2)</f>
        <v>0.05</v>
      </c>
      <c r="P176" s="236">
        <v>0</v>
      </c>
      <c r="Q176" s="236">
        <f>ROUND(E176*P176,2)</f>
        <v>0</v>
      </c>
      <c r="R176" s="237" t="s">
        <v>376</v>
      </c>
      <c r="S176" s="237" t="s">
        <v>238</v>
      </c>
      <c r="T176" s="239" t="s">
        <v>238</v>
      </c>
      <c r="U176" s="223">
        <v>18.8</v>
      </c>
      <c r="V176" s="223">
        <f>ROUND(E176*U176,2)</f>
        <v>0.94</v>
      </c>
      <c r="W176" s="223"/>
      <c r="X176" s="223" t="s">
        <v>262</v>
      </c>
      <c r="Y176" s="223" t="s">
        <v>241</v>
      </c>
      <c r="Z176" s="212"/>
      <c r="AA176" s="212"/>
      <c r="AB176" s="212"/>
      <c r="AC176" s="212"/>
      <c r="AD176" s="212"/>
      <c r="AE176" s="212"/>
      <c r="AF176" s="212"/>
      <c r="AG176" s="212" t="s">
        <v>263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54" t="s">
        <v>426</v>
      </c>
      <c r="D177" s="251"/>
      <c r="E177" s="251"/>
      <c r="F177" s="251"/>
      <c r="G177" s="251"/>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265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5" t="s">
        <v>433</v>
      </c>
      <c r="D178" s="249"/>
      <c r="E178" s="250">
        <v>5.0259999999999999E-2</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267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6"/>
      <c r="D179" s="241"/>
      <c r="E179" s="241"/>
      <c r="F179" s="241"/>
      <c r="G179" s="241"/>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243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3">
        <v>37</v>
      </c>
      <c r="B180" s="234" t="s">
        <v>434</v>
      </c>
      <c r="C180" s="244" t="s">
        <v>435</v>
      </c>
      <c r="D180" s="235" t="s">
        <v>343</v>
      </c>
      <c r="E180" s="236">
        <v>9.9339999999999998E-2</v>
      </c>
      <c r="F180" s="237">
        <f>H180+J180</f>
        <v>0</v>
      </c>
      <c r="G180" s="237">
        <f>ROUND(E180*F180,2)</f>
        <v>0</v>
      </c>
      <c r="H180" s="238"/>
      <c r="I180" s="237">
        <f>ROUND(E180*H180,2)</f>
        <v>0</v>
      </c>
      <c r="J180" s="238"/>
      <c r="K180" s="237">
        <f>ROUND(E180*J180,2)</f>
        <v>0</v>
      </c>
      <c r="L180" s="237">
        <v>21</v>
      </c>
      <c r="M180" s="237">
        <f>G180*(1+L180/100)</f>
        <v>0</v>
      </c>
      <c r="N180" s="236">
        <v>1.0900000000000001</v>
      </c>
      <c r="O180" s="236">
        <f>ROUND(E180*N180,2)</f>
        <v>0.11</v>
      </c>
      <c r="P180" s="236">
        <v>0</v>
      </c>
      <c r="Q180" s="236">
        <f>ROUND(E180*P180,2)</f>
        <v>0</v>
      </c>
      <c r="R180" s="237" t="s">
        <v>376</v>
      </c>
      <c r="S180" s="237" t="s">
        <v>238</v>
      </c>
      <c r="T180" s="239" t="s">
        <v>238</v>
      </c>
      <c r="U180" s="223">
        <v>18.8</v>
      </c>
      <c r="V180" s="223">
        <f>ROUND(E180*U180,2)</f>
        <v>1.87</v>
      </c>
      <c r="W180" s="223"/>
      <c r="X180" s="223" t="s">
        <v>262</v>
      </c>
      <c r="Y180" s="223" t="s">
        <v>241</v>
      </c>
      <c r="Z180" s="212"/>
      <c r="AA180" s="212"/>
      <c r="AB180" s="212"/>
      <c r="AC180" s="212"/>
      <c r="AD180" s="212"/>
      <c r="AE180" s="212"/>
      <c r="AF180" s="212"/>
      <c r="AG180" s="212" t="s">
        <v>263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4" t="s">
        <v>426</v>
      </c>
      <c r="D181" s="251"/>
      <c r="E181" s="251"/>
      <c r="F181" s="251"/>
      <c r="G181" s="251"/>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265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5" t="s">
        <v>436</v>
      </c>
      <c r="D182" s="249"/>
      <c r="E182" s="250">
        <v>9.9339999999999998E-2</v>
      </c>
      <c r="F182" s="223"/>
      <c r="G182" s="223"/>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267</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6"/>
      <c r="D183" s="241"/>
      <c r="E183" s="241"/>
      <c r="F183" s="241"/>
      <c r="G183" s="241"/>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243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3">
        <v>38</v>
      </c>
      <c r="B184" s="234" t="s">
        <v>437</v>
      </c>
      <c r="C184" s="244" t="s">
        <v>438</v>
      </c>
      <c r="D184" s="235" t="s">
        <v>343</v>
      </c>
      <c r="E184" s="236">
        <v>0.52976000000000001</v>
      </c>
      <c r="F184" s="237">
        <f>H184+J184</f>
        <v>0</v>
      </c>
      <c r="G184" s="237">
        <f>ROUND(E184*F184,2)</f>
        <v>0</v>
      </c>
      <c r="H184" s="238"/>
      <c r="I184" s="237">
        <f>ROUND(E184*H184,2)</f>
        <v>0</v>
      </c>
      <c r="J184" s="238"/>
      <c r="K184" s="237">
        <f>ROUND(E184*J184,2)</f>
        <v>0</v>
      </c>
      <c r="L184" s="237">
        <v>21</v>
      </c>
      <c r="M184" s="237">
        <f>G184*(1+L184/100)</f>
        <v>0</v>
      </c>
      <c r="N184" s="236">
        <v>1.0900000000000001</v>
      </c>
      <c r="O184" s="236">
        <f>ROUND(E184*N184,2)</f>
        <v>0.57999999999999996</v>
      </c>
      <c r="P184" s="236">
        <v>0</v>
      </c>
      <c r="Q184" s="236">
        <f>ROUND(E184*P184,2)</f>
        <v>0</v>
      </c>
      <c r="R184" s="237" t="s">
        <v>376</v>
      </c>
      <c r="S184" s="237" t="s">
        <v>238</v>
      </c>
      <c r="T184" s="239" t="s">
        <v>238</v>
      </c>
      <c r="U184" s="223">
        <v>18.8</v>
      </c>
      <c r="V184" s="223">
        <f>ROUND(E184*U184,2)</f>
        <v>9.9600000000000009</v>
      </c>
      <c r="W184" s="223"/>
      <c r="X184" s="223" t="s">
        <v>262</v>
      </c>
      <c r="Y184" s="223" t="s">
        <v>241</v>
      </c>
      <c r="Z184" s="212"/>
      <c r="AA184" s="212"/>
      <c r="AB184" s="212"/>
      <c r="AC184" s="212"/>
      <c r="AD184" s="212"/>
      <c r="AE184" s="212"/>
      <c r="AF184" s="212"/>
      <c r="AG184" s="212" t="s">
        <v>263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4" t="s">
        <v>426</v>
      </c>
      <c r="D185" s="251"/>
      <c r="E185" s="251"/>
      <c r="F185" s="251"/>
      <c r="G185" s="251"/>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265</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5" t="s">
        <v>439</v>
      </c>
      <c r="D186" s="249"/>
      <c r="E186" s="250">
        <v>0.25466</v>
      </c>
      <c r="F186" s="223"/>
      <c r="G186" s="22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267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5" t="s">
        <v>440</v>
      </c>
      <c r="D187" s="249"/>
      <c r="E187" s="250">
        <v>0.27510000000000001</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267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6"/>
      <c r="D188" s="241"/>
      <c r="E188" s="241"/>
      <c r="F188" s="241"/>
      <c r="G188" s="241"/>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243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3">
        <v>39</v>
      </c>
      <c r="B189" s="234" t="s">
        <v>441</v>
      </c>
      <c r="C189" s="244" t="s">
        <v>442</v>
      </c>
      <c r="D189" s="235" t="s">
        <v>343</v>
      </c>
      <c r="E189" s="236">
        <v>0.27757999999999999</v>
      </c>
      <c r="F189" s="237">
        <f>H189+J189</f>
        <v>0</v>
      </c>
      <c r="G189" s="237">
        <f>ROUND(E189*F189,2)</f>
        <v>0</v>
      </c>
      <c r="H189" s="238"/>
      <c r="I189" s="237">
        <f>ROUND(E189*H189,2)</f>
        <v>0</v>
      </c>
      <c r="J189" s="238"/>
      <c r="K189" s="237">
        <f>ROUND(E189*J189,2)</f>
        <v>0</v>
      </c>
      <c r="L189" s="237">
        <v>21</v>
      </c>
      <c r="M189" s="237">
        <f>G189*(1+L189/100)</f>
        <v>0</v>
      </c>
      <c r="N189" s="236">
        <v>1.0900000000000001</v>
      </c>
      <c r="O189" s="236">
        <f>ROUND(E189*N189,2)</f>
        <v>0.3</v>
      </c>
      <c r="P189" s="236">
        <v>0</v>
      </c>
      <c r="Q189" s="236">
        <f>ROUND(E189*P189,2)</f>
        <v>0</v>
      </c>
      <c r="R189" s="237" t="s">
        <v>376</v>
      </c>
      <c r="S189" s="237" t="s">
        <v>238</v>
      </c>
      <c r="T189" s="239" t="s">
        <v>238</v>
      </c>
      <c r="U189" s="223">
        <v>17.600000000000001</v>
      </c>
      <c r="V189" s="223">
        <f>ROUND(E189*U189,2)</f>
        <v>4.8899999999999997</v>
      </c>
      <c r="W189" s="223"/>
      <c r="X189" s="223" t="s">
        <v>262</v>
      </c>
      <c r="Y189" s="223" t="s">
        <v>241</v>
      </c>
      <c r="Z189" s="212"/>
      <c r="AA189" s="212"/>
      <c r="AB189" s="212"/>
      <c r="AC189" s="212"/>
      <c r="AD189" s="212"/>
      <c r="AE189" s="212"/>
      <c r="AF189" s="212"/>
      <c r="AG189" s="212" t="s">
        <v>263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54" t="s">
        <v>426</v>
      </c>
      <c r="D190" s="251"/>
      <c r="E190" s="251"/>
      <c r="F190" s="251"/>
      <c r="G190" s="251"/>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265</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5" t="s">
        <v>443</v>
      </c>
      <c r="D191" s="249"/>
      <c r="E191" s="250">
        <v>0.27757999999999999</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267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56"/>
      <c r="D192" s="241"/>
      <c r="E192" s="241"/>
      <c r="F192" s="241"/>
      <c r="G192" s="241"/>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243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3">
        <v>40</v>
      </c>
      <c r="B193" s="234" t="s">
        <v>444</v>
      </c>
      <c r="C193" s="244" t="s">
        <v>445</v>
      </c>
      <c r="D193" s="235" t="s">
        <v>327</v>
      </c>
      <c r="E193" s="236">
        <v>22.2</v>
      </c>
      <c r="F193" s="237">
        <f>H193+J193</f>
        <v>0</v>
      </c>
      <c r="G193" s="237">
        <f>ROUND(E193*F193,2)</f>
        <v>0</v>
      </c>
      <c r="H193" s="238"/>
      <c r="I193" s="237">
        <f>ROUND(E193*H193,2)</f>
        <v>0</v>
      </c>
      <c r="J193" s="238"/>
      <c r="K193" s="237">
        <f>ROUND(E193*J193,2)</f>
        <v>0</v>
      </c>
      <c r="L193" s="237">
        <v>21</v>
      </c>
      <c r="M193" s="237">
        <f>G193*(1+L193/100)</f>
        <v>0</v>
      </c>
      <c r="N193" s="236">
        <v>0.39635999999999999</v>
      </c>
      <c r="O193" s="236">
        <f>ROUND(E193*N193,2)</f>
        <v>8.8000000000000007</v>
      </c>
      <c r="P193" s="236">
        <v>0</v>
      </c>
      <c r="Q193" s="236">
        <f>ROUND(E193*P193,2)</f>
        <v>0</v>
      </c>
      <c r="R193" s="237" t="s">
        <v>362</v>
      </c>
      <c r="S193" s="237" t="s">
        <v>238</v>
      </c>
      <c r="T193" s="239" t="s">
        <v>238</v>
      </c>
      <c r="U193" s="223">
        <v>0.9</v>
      </c>
      <c r="V193" s="223">
        <f>ROUND(E193*U193,2)</f>
        <v>19.98</v>
      </c>
      <c r="W193" s="223"/>
      <c r="X193" s="223" t="s">
        <v>262</v>
      </c>
      <c r="Y193" s="223" t="s">
        <v>241</v>
      </c>
      <c r="Z193" s="212"/>
      <c r="AA193" s="212"/>
      <c r="AB193" s="212"/>
      <c r="AC193" s="212"/>
      <c r="AD193" s="212"/>
      <c r="AE193" s="212"/>
      <c r="AF193" s="212"/>
      <c r="AG193" s="212" t="s">
        <v>263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5" t="s">
        <v>446</v>
      </c>
      <c r="D194" s="249"/>
      <c r="E194" s="250"/>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267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5" t="s">
        <v>447</v>
      </c>
      <c r="D195" s="249"/>
      <c r="E195" s="250">
        <v>22.2</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267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6"/>
      <c r="D196" s="241"/>
      <c r="E196" s="241"/>
      <c r="F196" s="241"/>
      <c r="G196" s="241"/>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243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3">
        <v>41</v>
      </c>
      <c r="B197" s="234" t="s">
        <v>448</v>
      </c>
      <c r="C197" s="244" t="s">
        <v>449</v>
      </c>
      <c r="D197" s="235" t="s">
        <v>450</v>
      </c>
      <c r="E197" s="236">
        <v>14.8</v>
      </c>
      <c r="F197" s="237">
        <f>H197+J197</f>
        <v>0</v>
      </c>
      <c r="G197" s="237">
        <f>ROUND(E197*F197,2)</f>
        <v>0</v>
      </c>
      <c r="H197" s="238"/>
      <c r="I197" s="237">
        <f>ROUND(E197*H197,2)</f>
        <v>0</v>
      </c>
      <c r="J197" s="238"/>
      <c r="K197" s="237">
        <f>ROUND(E197*J197,2)</f>
        <v>0</v>
      </c>
      <c r="L197" s="237">
        <v>21</v>
      </c>
      <c r="M197" s="237">
        <f>G197*(1+L197/100)</f>
        <v>0</v>
      </c>
      <c r="N197" s="236">
        <v>4.3749999999999997E-2</v>
      </c>
      <c r="O197" s="236">
        <f>ROUND(E197*N197,2)</f>
        <v>0.65</v>
      </c>
      <c r="P197" s="236">
        <v>0</v>
      </c>
      <c r="Q197" s="236">
        <f>ROUND(E197*P197,2)</f>
        <v>0</v>
      </c>
      <c r="R197" s="237" t="s">
        <v>362</v>
      </c>
      <c r="S197" s="237" t="s">
        <v>238</v>
      </c>
      <c r="T197" s="239" t="s">
        <v>238</v>
      </c>
      <c r="U197" s="223">
        <v>0.23899999999999999</v>
      </c>
      <c r="V197" s="223">
        <f>ROUND(E197*U197,2)</f>
        <v>3.54</v>
      </c>
      <c r="W197" s="223"/>
      <c r="X197" s="223" t="s">
        <v>262</v>
      </c>
      <c r="Y197" s="223" t="s">
        <v>241</v>
      </c>
      <c r="Z197" s="212"/>
      <c r="AA197" s="212"/>
      <c r="AB197" s="212"/>
      <c r="AC197" s="212"/>
      <c r="AD197" s="212"/>
      <c r="AE197" s="212"/>
      <c r="AF197" s="212"/>
      <c r="AG197" s="212" t="s">
        <v>263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5" t="s">
        <v>451</v>
      </c>
      <c r="D198" s="249"/>
      <c r="E198" s="250">
        <v>14.8</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267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6"/>
      <c r="D199" s="241"/>
      <c r="E199" s="241"/>
      <c r="F199" s="241"/>
      <c r="G199" s="241"/>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243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3">
        <v>42</v>
      </c>
      <c r="B200" s="234" t="s">
        <v>452</v>
      </c>
      <c r="C200" s="244" t="s">
        <v>453</v>
      </c>
      <c r="D200" s="235" t="s">
        <v>327</v>
      </c>
      <c r="E200" s="236">
        <v>19.739999999999998</v>
      </c>
      <c r="F200" s="237">
        <f>H200+J200</f>
        <v>0</v>
      </c>
      <c r="G200" s="237">
        <f>ROUND(E200*F200,2)</f>
        <v>0</v>
      </c>
      <c r="H200" s="238"/>
      <c r="I200" s="237">
        <f>ROUND(E200*H200,2)</f>
        <v>0</v>
      </c>
      <c r="J200" s="238"/>
      <c r="K200" s="237">
        <f>ROUND(E200*J200,2)</f>
        <v>0</v>
      </c>
      <c r="L200" s="237">
        <v>21</v>
      </c>
      <c r="M200" s="237">
        <f>G200*(1+L200/100)</f>
        <v>0</v>
      </c>
      <c r="N200" s="236">
        <v>3.9849999999999997E-2</v>
      </c>
      <c r="O200" s="236">
        <f>ROUND(E200*N200,2)</f>
        <v>0.79</v>
      </c>
      <c r="P200" s="236">
        <v>0</v>
      </c>
      <c r="Q200" s="236">
        <f>ROUND(E200*P200,2)</f>
        <v>0</v>
      </c>
      <c r="R200" s="237" t="s">
        <v>362</v>
      </c>
      <c r="S200" s="237" t="s">
        <v>238</v>
      </c>
      <c r="T200" s="239" t="s">
        <v>377</v>
      </c>
      <c r="U200" s="223">
        <v>0.57999999999999996</v>
      </c>
      <c r="V200" s="223">
        <f>ROUND(E200*U200,2)</f>
        <v>11.45</v>
      </c>
      <c r="W200" s="223"/>
      <c r="X200" s="223" t="s">
        <v>262</v>
      </c>
      <c r="Y200" s="223" t="s">
        <v>241</v>
      </c>
      <c r="Z200" s="212"/>
      <c r="AA200" s="212"/>
      <c r="AB200" s="212"/>
      <c r="AC200" s="212"/>
      <c r="AD200" s="212"/>
      <c r="AE200" s="212"/>
      <c r="AF200" s="212"/>
      <c r="AG200" s="212" t="s">
        <v>263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4" t="s">
        <v>454</v>
      </c>
      <c r="D201" s="251"/>
      <c r="E201" s="251"/>
      <c r="F201" s="251"/>
      <c r="G201" s="251"/>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265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5" t="s">
        <v>455</v>
      </c>
      <c r="D202" s="249"/>
      <c r="E202" s="250">
        <v>19.739999999999998</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267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56"/>
      <c r="D203" s="241"/>
      <c r="E203" s="241"/>
      <c r="F203" s="241"/>
      <c r="G203" s="241"/>
      <c r="H203" s="223"/>
      <c r="I203" s="223"/>
      <c r="J203" s="223"/>
      <c r="K203" s="223"/>
      <c r="L203" s="223"/>
      <c r="M203" s="223"/>
      <c r="N203" s="222"/>
      <c r="O203" s="222"/>
      <c r="P203" s="222"/>
      <c r="Q203" s="222"/>
      <c r="R203" s="223"/>
      <c r="S203" s="223"/>
      <c r="T203" s="223"/>
      <c r="U203" s="223"/>
      <c r="V203" s="223"/>
      <c r="W203" s="223"/>
      <c r="X203" s="223"/>
      <c r="Y203" s="223"/>
      <c r="Z203" s="212"/>
      <c r="AA203" s="212"/>
      <c r="AB203" s="212"/>
      <c r="AC203" s="212"/>
      <c r="AD203" s="212"/>
      <c r="AE203" s="212"/>
      <c r="AF203" s="212"/>
      <c r="AG203" s="212" t="s">
        <v>243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3">
        <v>43</v>
      </c>
      <c r="B204" s="234" t="s">
        <v>456</v>
      </c>
      <c r="C204" s="244" t="s">
        <v>457</v>
      </c>
      <c r="D204" s="235" t="s">
        <v>260</v>
      </c>
      <c r="E204" s="236">
        <v>0.378</v>
      </c>
      <c r="F204" s="237">
        <f>H204+J204</f>
        <v>0</v>
      </c>
      <c r="G204" s="237">
        <f>ROUND(E204*F204,2)</f>
        <v>0</v>
      </c>
      <c r="H204" s="238"/>
      <c r="I204" s="237">
        <f>ROUND(E204*H204,2)</f>
        <v>0</v>
      </c>
      <c r="J204" s="238"/>
      <c r="K204" s="237">
        <f>ROUND(E204*J204,2)</f>
        <v>0</v>
      </c>
      <c r="L204" s="237">
        <v>21</v>
      </c>
      <c r="M204" s="237">
        <f>G204*(1+L204/100)</f>
        <v>0</v>
      </c>
      <c r="N204" s="236">
        <v>1.87948</v>
      </c>
      <c r="O204" s="236">
        <f>ROUND(E204*N204,2)</f>
        <v>0.71</v>
      </c>
      <c r="P204" s="236">
        <v>0</v>
      </c>
      <c r="Q204" s="236">
        <f>ROUND(E204*P204,2)</f>
        <v>0</v>
      </c>
      <c r="R204" s="237" t="s">
        <v>362</v>
      </c>
      <c r="S204" s="237" t="s">
        <v>238</v>
      </c>
      <c r="T204" s="239" t="s">
        <v>238</v>
      </c>
      <c r="U204" s="223">
        <v>4.9470000000000001</v>
      </c>
      <c r="V204" s="223">
        <f>ROUND(E204*U204,2)</f>
        <v>1.87</v>
      </c>
      <c r="W204" s="223"/>
      <c r="X204" s="223" t="s">
        <v>262</v>
      </c>
      <c r="Y204" s="223" t="s">
        <v>241</v>
      </c>
      <c r="Z204" s="212"/>
      <c r="AA204" s="212"/>
      <c r="AB204" s="212"/>
      <c r="AC204" s="212"/>
      <c r="AD204" s="212"/>
      <c r="AE204" s="212"/>
      <c r="AF204" s="212"/>
      <c r="AG204" s="212" t="s">
        <v>263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4" t="s">
        <v>458</v>
      </c>
      <c r="D205" s="251"/>
      <c r="E205" s="251"/>
      <c r="F205" s="251"/>
      <c r="G205" s="251"/>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265</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52" t="str">
        <f>C205</f>
        <v>volně stojících čtyřhranných až osmihranných (průřezu čtverce, T, nebo kříže), pravoúhlých pod omítku anebo režné (bez spárování)</v>
      </c>
      <c r="BB205" s="212"/>
      <c r="BC205" s="212"/>
      <c r="BD205" s="212"/>
      <c r="BE205" s="212"/>
      <c r="BF205" s="212"/>
      <c r="BG205" s="212"/>
      <c r="BH205" s="212"/>
    </row>
    <row r="206" spans="1:60" outlineLevel="2" x14ac:dyDescent="0.2">
      <c r="A206" s="219"/>
      <c r="B206" s="220"/>
      <c r="C206" s="255" t="s">
        <v>459</v>
      </c>
      <c r="D206" s="249"/>
      <c r="E206" s="250">
        <v>0.378</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267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6"/>
      <c r="D207" s="241"/>
      <c r="E207" s="241"/>
      <c r="F207" s="241"/>
      <c r="G207" s="241"/>
      <c r="H207" s="223"/>
      <c r="I207" s="223"/>
      <c r="J207" s="223"/>
      <c r="K207" s="223"/>
      <c r="L207" s="223"/>
      <c r="M207" s="223"/>
      <c r="N207" s="222"/>
      <c r="O207" s="222"/>
      <c r="P207" s="222"/>
      <c r="Q207" s="222"/>
      <c r="R207" s="223"/>
      <c r="S207" s="223"/>
      <c r="T207" s="223"/>
      <c r="U207" s="223"/>
      <c r="V207" s="223"/>
      <c r="W207" s="223"/>
      <c r="X207" s="223"/>
      <c r="Y207" s="223"/>
      <c r="Z207" s="212"/>
      <c r="AA207" s="212"/>
      <c r="AB207" s="212"/>
      <c r="AC207" s="212"/>
      <c r="AD207" s="212"/>
      <c r="AE207" s="212"/>
      <c r="AF207" s="212"/>
      <c r="AG207" s="212" t="s">
        <v>243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3">
        <v>44</v>
      </c>
      <c r="B208" s="234" t="s">
        <v>460</v>
      </c>
      <c r="C208" s="244" t="s">
        <v>461</v>
      </c>
      <c r="D208" s="235" t="s">
        <v>327</v>
      </c>
      <c r="E208" s="236">
        <v>82.6875</v>
      </c>
      <c r="F208" s="237">
        <f>H208+J208</f>
        <v>0</v>
      </c>
      <c r="G208" s="237">
        <f>ROUND(E208*F208,2)</f>
        <v>0</v>
      </c>
      <c r="H208" s="238"/>
      <c r="I208" s="237">
        <f>ROUND(E208*H208,2)</f>
        <v>0</v>
      </c>
      <c r="J208" s="238"/>
      <c r="K208" s="237">
        <f>ROUND(E208*J208,2)</f>
        <v>0</v>
      </c>
      <c r="L208" s="237">
        <v>21</v>
      </c>
      <c r="M208" s="237">
        <f>G208*(1+L208/100)</f>
        <v>0</v>
      </c>
      <c r="N208" s="236">
        <v>5.3190000000000001E-2</v>
      </c>
      <c r="O208" s="236">
        <f>ROUND(E208*N208,2)</f>
        <v>4.4000000000000004</v>
      </c>
      <c r="P208" s="236">
        <v>0</v>
      </c>
      <c r="Q208" s="236">
        <f>ROUND(E208*P208,2)</f>
        <v>0</v>
      </c>
      <c r="R208" s="237" t="s">
        <v>362</v>
      </c>
      <c r="S208" s="237" t="s">
        <v>238</v>
      </c>
      <c r="T208" s="239" t="s">
        <v>238</v>
      </c>
      <c r="U208" s="223">
        <v>0.49390000000000001</v>
      </c>
      <c r="V208" s="223">
        <f>ROUND(E208*U208,2)</f>
        <v>40.840000000000003</v>
      </c>
      <c r="W208" s="223"/>
      <c r="X208" s="223" t="s">
        <v>262</v>
      </c>
      <c r="Y208" s="223" t="s">
        <v>241</v>
      </c>
      <c r="Z208" s="212"/>
      <c r="AA208" s="212"/>
      <c r="AB208" s="212"/>
      <c r="AC208" s="212"/>
      <c r="AD208" s="212"/>
      <c r="AE208" s="212"/>
      <c r="AF208" s="212"/>
      <c r="AG208" s="212" t="s">
        <v>263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2" x14ac:dyDescent="0.2">
      <c r="A209" s="219"/>
      <c r="B209" s="220"/>
      <c r="C209" s="254" t="s">
        <v>462</v>
      </c>
      <c r="D209" s="251"/>
      <c r="E209" s="251"/>
      <c r="F209" s="251"/>
      <c r="G209" s="251"/>
      <c r="H209" s="223"/>
      <c r="I209" s="223"/>
      <c r="J209" s="223"/>
      <c r="K209" s="223"/>
      <c r="L209" s="223"/>
      <c r="M209" s="223"/>
      <c r="N209" s="222"/>
      <c r="O209" s="222"/>
      <c r="P209" s="222"/>
      <c r="Q209" s="222"/>
      <c r="R209" s="223"/>
      <c r="S209" s="223"/>
      <c r="T209" s="223"/>
      <c r="U209" s="223"/>
      <c r="V209" s="223"/>
      <c r="W209" s="223"/>
      <c r="X209" s="223"/>
      <c r="Y209" s="223"/>
      <c r="Z209" s="212"/>
      <c r="AA209" s="212"/>
      <c r="AB209" s="212"/>
      <c r="AC209" s="212"/>
      <c r="AD209" s="212"/>
      <c r="AE209" s="212"/>
      <c r="AF209" s="212"/>
      <c r="AG209" s="212" t="s">
        <v>265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52" t="str">
        <f>C209</f>
        <v>jednoduché nebo příčky zděné do svislé dřevěné, cihelné, betonové nebo ocelové konstrukce na jakoukoliv maltu vápenocementovou (MVC) nebo cementovou (MC),</v>
      </c>
      <c r="BB209" s="212"/>
      <c r="BC209" s="212"/>
      <c r="BD209" s="212"/>
      <c r="BE209" s="212"/>
      <c r="BF209" s="212"/>
      <c r="BG209" s="212"/>
      <c r="BH209" s="212"/>
    </row>
    <row r="210" spans="1:60" outlineLevel="2" x14ac:dyDescent="0.2">
      <c r="A210" s="219"/>
      <c r="B210" s="220"/>
      <c r="C210" s="255" t="s">
        <v>463</v>
      </c>
      <c r="D210" s="249"/>
      <c r="E210" s="250">
        <v>45.337499999999999</v>
      </c>
      <c r="F210" s="223"/>
      <c r="G210" s="22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267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5" t="s">
        <v>464</v>
      </c>
      <c r="D211" s="249"/>
      <c r="E211" s="250">
        <v>-6</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267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5" t="s">
        <v>465</v>
      </c>
      <c r="D212" s="249"/>
      <c r="E212" s="250">
        <v>19.5</v>
      </c>
      <c r="F212" s="223"/>
      <c r="G212" s="223"/>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267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5" t="s">
        <v>466</v>
      </c>
      <c r="D213" s="249"/>
      <c r="E213" s="250">
        <v>23.85</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267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6"/>
      <c r="D214" s="241"/>
      <c r="E214" s="241"/>
      <c r="F214" s="241"/>
      <c r="G214" s="241"/>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243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1" x14ac:dyDescent="0.2">
      <c r="A215" s="233">
        <v>45</v>
      </c>
      <c r="B215" s="234" t="s">
        <v>467</v>
      </c>
      <c r="C215" s="244" t="s">
        <v>468</v>
      </c>
      <c r="D215" s="235" t="s">
        <v>327</v>
      </c>
      <c r="E215" s="236">
        <v>25.05</v>
      </c>
      <c r="F215" s="237">
        <f>H215+J215</f>
        <v>0</v>
      </c>
      <c r="G215" s="237">
        <f>ROUND(E215*F215,2)</f>
        <v>0</v>
      </c>
      <c r="H215" s="238"/>
      <c r="I215" s="237">
        <f>ROUND(E215*H215,2)</f>
        <v>0</v>
      </c>
      <c r="J215" s="238"/>
      <c r="K215" s="237">
        <f>ROUND(E215*J215,2)</f>
        <v>0</v>
      </c>
      <c r="L215" s="237">
        <v>21</v>
      </c>
      <c r="M215" s="237">
        <f>G215*(1+L215/100)</f>
        <v>0</v>
      </c>
      <c r="N215" s="236">
        <v>0.10736</v>
      </c>
      <c r="O215" s="236">
        <f>ROUND(E215*N215,2)</f>
        <v>2.69</v>
      </c>
      <c r="P215" s="236">
        <v>0</v>
      </c>
      <c r="Q215" s="236">
        <f>ROUND(E215*P215,2)</f>
        <v>0</v>
      </c>
      <c r="R215" s="237" t="s">
        <v>362</v>
      </c>
      <c r="S215" s="237" t="s">
        <v>238</v>
      </c>
      <c r="T215" s="239" t="s">
        <v>238</v>
      </c>
      <c r="U215" s="223">
        <v>0.55674999999999997</v>
      </c>
      <c r="V215" s="223">
        <f>ROUND(E215*U215,2)</f>
        <v>13.95</v>
      </c>
      <c r="W215" s="223"/>
      <c r="X215" s="223" t="s">
        <v>262</v>
      </c>
      <c r="Y215" s="223" t="s">
        <v>241</v>
      </c>
      <c r="Z215" s="212"/>
      <c r="AA215" s="212"/>
      <c r="AB215" s="212"/>
      <c r="AC215" s="212"/>
      <c r="AD215" s="212"/>
      <c r="AE215" s="212"/>
      <c r="AF215" s="212"/>
      <c r="AG215" s="212" t="s">
        <v>263</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2" x14ac:dyDescent="0.2">
      <c r="A216" s="219"/>
      <c r="B216" s="220"/>
      <c r="C216" s="254" t="s">
        <v>462</v>
      </c>
      <c r="D216" s="251"/>
      <c r="E216" s="251"/>
      <c r="F216" s="251"/>
      <c r="G216" s="251"/>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265</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52" t="str">
        <f>C216</f>
        <v>jednoduché nebo příčky zděné do svislé dřevěné, cihelné, betonové nebo ocelové konstrukce na jakoukoliv maltu vápenocementovou (MVC) nebo cementovou (MC),</v>
      </c>
      <c r="BB216" s="212"/>
      <c r="BC216" s="212"/>
      <c r="BD216" s="212"/>
      <c r="BE216" s="212"/>
      <c r="BF216" s="212"/>
      <c r="BG216" s="212"/>
      <c r="BH216" s="212"/>
    </row>
    <row r="217" spans="1:60" outlineLevel="2" x14ac:dyDescent="0.2">
      <c r="A217" s="219"/>
      <c r="B217" s="220"/>
      <c r="C217" s="255" t="s">
        <v>469</v>
      </c>
      <c r="D217" s="249"/>
      <c r="E217" s="250">
        <v>25.05</v>
      </c>
      <c r="F217" s="223"/>
      <c r="G217" s="223"/>
      <c r="H217" s="223"/>
      <c r="I217" s="223"/>
      <c r="J217" s="223"/>
      <c r="K217" s="223"/>
      <c r="L217" s="223"/>
      <c r="M217" s="223"/>
      <c r="N217" s="222"/>
      <c r="O217" s="222"/>
      <c r="P217" s="222"/>
      <c r="Q217" s="222"/>
      <c r="R217" s="223"/>
      <c r="S217" s="223"/>
      <c r="T217" s="223"/>
      <c r="U217" s="223"/>
      <c r="V217" s="223"/>
      <c r="W217" s="223"/>
      <c r="X217" s="223"/>
      <c r="Y217" s="223"/>
      <c r="Z217" s="212"/>
      <c r="AA217" s="212"/>
      <c r="AB217" s="212"/>
      <c r="AC217" s="212"/>
      <c r="AD217" s="212"/>
      <c r="AE217" s="212"/>
      <c r="AF217" s="212"/>
      <c r="AG217" s="212" t="s">
        <v>267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6"/>
      <c r="D218" s="241"/>
      <c r="E218" s="241"/>
      <c r="F218" s="241"/>
      <c r="G218" s="241"/>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243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3">
        <v>46</v>
      </c>
      <c r="B219" s="234" t="s">
        <v>470</v>
      </c>
      <c r="C219" s="244" t="s">
        <v>471</v>
      </c>
      <c r="D219" s="235" t="s">
        <v>327</v>
      </c>
      <c r="E219" s="236">
        <v>3.645</v>
      </c>
      <c r="F219" s="237">
        <f>H219+J219</f>
        <v>0</v>
      </c>
      <c r="G219" s="237">
        <f>ROUND(E219*F219,2)</f>
        <v>0</v>
      </c>
      <c r="H219" s="238"/>
      <c r="I219" s="237">
        <f>ROUND(E219*H219,2)</f>
        <v>0</v>
      </c>
      <c r="J219" s="238"/>
      <c r="K219" s="237">
        <f>ROUND(E219*J219,2)</f>
        <v>0</v>
      </c>
      <c r="L219" s="237">
        <v>21</v>
      </c>
      <c r="M219" s="237">
        <f>G219*(1+L219/100)</f>
        <v>0</v>
      </c>
      <c r="N219" s="236">
        <v>4.5679999999999998E-2</v>
      </c>
      <c r="O219" s="236">
        <f>ROUND(E219*N219,2)</f>
        <v>0.17</v>
      </c>
      <c r="P219" s="236">
        <v>0</v>
      </c>
      <c r="Q219" s="236">
        <f>ROUND(E219*P219,2)</f>
        <v>0</v>
      </c>
      <c r="R219" s="237" t="s">
        <v>362</v>
      </c>
      <c r="S219" s="237" t="s">
        <v>238</v>
      </c>
      <c r="T219" s="239" t="s">
        <v>238</v>
      </c>
      <c r="U219" s="223">
        <v>0.75800000000000001</v>
      </c>
      <c r="V219" s="223">
        <f>ROUND(E219*U219,2)</f>
        <v>2.76</v>
      </c>
      <c r="W219" s="223"/>
      <c r="X219" s="223" t="s">
        <v>262</v>
      </c>
      <c r="Y219" s="223" t="s">
        <v>241</v>
      </c>
      <c r="Z219" s="212"/>
      <c r="AA219" s="212"/>
      <c r="AB219" s="212"/>
      <c r="AC219" s="212"/>
      <c r="AD219" s="212"/>
      <c r="AE219" s="212"/>
      <c r="AF219" s="212"/>
      <c r="AG219" s="212" t="s">
        <v>263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55" t="s">
        <v>472</v>
      </c>
      <c r="D220" s="249"/>
      <c r="E220" s="250">
        <v>2.4300000000000002</v>
      </c>
      <c r="F220" s="223"/>
      <c r="G220" s="223"/>
      <c r="H220" s="223"/>
      <c r="I220" s="223"/>
      <c r="J220" s="223"/>
      <c r="K220" s="223"/>
      <c r="L220" s="223"/>
      <c r="M220" s="223"/>
      <c r="N220" s="222"/>
      <c r="O220" s="222"/>
      <c r="P220" s="222"/>
      <c r="Q220" s="222"/>
      <c r="R220" s="223"/>
      <c r="S220" s="223"/>
      <c r="T220" s="223"/>
      <c r="U220" s="223"/>
      <c r="V220" s="223"/>
      <c r="W220" s="223"/>
      <c r="X220" s="223"/>
      <c r="Y220" s="223"/>
      <c r="Z220" s="212"/>
      <c r="AA220" s="212"/>
      <c r="AB220" s="212"/>
      <c r="AC220" s="212"/>
      <c r="AD220" s="212"/>
      <c r="AE220" s="212"/>
      <c r="AF220" s="212"/>
      <c r="AG220" s="212" t="s">
        <v>267</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5" t="s">
        <v>473</v>
      </c>
      <c r="D221" s="249"/>
      <c r="E221" s="250">
        <v>1.2150000000000001</v>
      </c>
      <c r="F221" s="223"/>
      <c r="G221" s="223"/>
      <c r="H221" s="223"/>
      <c r="I221" s="223"/>
      <c r="J221" s="223"/>
      <c r="K221" s="223"/>
      <c r="L221" s="223"/>
      <c r="M221" s="223"/>
      <c r="N221" s="222"/>
      <c r="O221" s="222"/>
      <c r="P221" s="222"/>
      <c r="Q221" s="222"/>
      <c r="R221" s="223"/>
      <c r="S221" s="223"/>
      <c r="T221" s="223"/>
      <c r="U221" s="223"/>
      <c r="V221" s="223"/>
      <c r="W221" s="223"/>
      <c r="X221" s="223"/>
      <c r="Y221" s="223"/>
      <c r="Z221" s="212"/>
      <c r="AA221" s="212"/>
      <c r="AB221" s="212"/>
      <c r="AC221" s="212"/>
      <c r="AD221" s="212"/>
      <c r="AE221" s="212"/>
      <c r="AF221" s="212"/>
      <c r="AG221" s="212" t="s">
        <v>267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56"/>
      <c r="D222" s="241"/>
      <c r="E222" s="241"/>
      <c r="F222" s="241"/>
      <c r="G222" s="241"/>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243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33">
        <v>47</v>
      </c>
      <c r="B223" s="234" t="s">
        <v>474</v>
      </c>
      <c r="C223" s="244" t="s">
        <v>475</v>
      </c>
      <c r="D223" s="235" t="s">
        <v>327</v>
      </c>
      <c r="E223" s="236">
        <v>5.7880000000000003</v>
      </c>
      <c r="F223" s="237">
        <f>H223+J223</f>
        <v>0</v>
      </c>
      <c r="G223" s="237">
        <f>ROUND(E223*F223,2)</f>
        <v>0</v>
      </c>
      <c r="H223" s="238"/>
      <c r="I223" s="237">
        <f>ROUND(E223*H223,2)</f>
        <v>0</v>
      </c>
      <c r="J223" s="238"/>
      <c r="K223" s="237">
        <f>ROUND(E223*J223,2)</f>
        <v>0</v>
      </c>
      <c r="L223" s="237">
        <v>21</v>
      </c>
      <c r="M223" s="237">
        <f>G223*(1+L223/100)</f>
        <v>0</v>
      </c>
      <c r="N223" s="236">
        <v>0.15679999999999999</v>
      </c>
      <c r="O223" s="236">
        <f>ROUND(E223*N223,2)</f>
        <v>0.91</v>
      </c>
      <c r="P223" s="236">
        <v>0</v>
      </c>
      <c r="Q223" s="236">
        <f>ROUND(E223*P223,2)</f>
        <v>0</v>
      </c>
      <c r="R223" s="237" t="s">
        <v>362</v>
      </c>
      <c r="S223" s="237" t="s">
        <v>238</v>
      </c>
      <c r="T223" s="239" t="s">
        <v>238</v>
      </c>
      <c r="U223" s="223">
        <v>1.2225999999999999</v>
      </c>
      <c r="V223" s="223">
        <f>ROUND(E223*U223,2)</f>
        <v>7.08</v>
      </c>
      <c r="W223" s="223"/>
      <c r="X223" s="223" t="s">
        <v>262</v>
      </c>
      <c r="Y223" s="223" t="s">
        <v>241</v>
      </c>
      <c r="Z223" s="212"/>
      <c r="AA223" s="212"/>
      <c r="AB223" s="212"/>
      <c r="AC223" s="212"/>
      <c r="AD223" s="212"/>
      <c r="AE223" s="212"/>
      <c r="AF223" s="212"/>
      <c r="AG223" s="212" t="s">
        <v>263</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54" t="s">
        <v>476</v>
      </c>
      <c r="D224" s="251"/>
      <c r="E224" s="251"/>
      <c r="F224" s="251"/>
      <c r="G224" s="251"/>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265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55" t="s">
        <v>477</v>
      </c>
      <c r="D225" s="249"/>
      <c r="E225" s="250">
        <v>1.8</v>
      </c>
      <c r="F225" s="223"/>
      <c r="G225" s="223"/>
      <c r="H225" s="223"/>
      <c r="I225" s="223"/>
      <c r="J225" s="223"/>
      <c r="K225" s="223"/>
      <c r="L225" s="223"/>
      <c r="M225" s="223"/>
      <c r="N225" s="222"/>
      <c r="O225" s="222"/>
      <c r="P225" s="222"/>
      <c r="Q225" s="222"/>
      <c r="R225" s="223"/>
      <c r="S225" s="223"/>
      <c r="T225" s="223"/>
      <c r="U225" s="223"/>
      <c r="V225" s="223"/>
      <c r="W225" s="223"/>
      <c r="X225" s="223"/>
      <c r="Y225" s="223"/>
      <c r="Z225" s="212"/>
      <c r="AA225" s="212"/>
      <c r="AB225" s="212"/>
      <c r="AC225" s="212"/>
      <c r="AD225" s="212"/>
      <c r="AE225" s="212"/>
      <c r="AF225" s="212"/>
      <c r="AG225" s="212" t="s">
        <v>267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5" t="s">
        <v>478</v>
      </c>
      <c r="D226" s="249"/>
      <c r="E226" s="250">
        <v>1.944</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267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5" t="s">
        <v>479</v>
      </c>
      <c r="D227" s="249"/>
      <c r="E227" s="250">
        <v>0.28000000000000003</v>
      </c>
      <c r="F227" s="223"/>
      <c r="G227" s="223"/>
      <c r="H227" s="223"/>
      <c r="I227" s="223"/>
      <c r="J227" s="223"/>
      <c r="K227" s="223"/>
      <c r="L227" s="223"/>
      <c r="M227" s="223"/>
      <c r="N227" s="222"/>
      <c r="O227" s="222"/>
      <c r="P227" s="222"/>
      <c r="Q227" s="222"/>
      <c r="R227" s="223"/>
      <c r="S227" s="223"/>
      <c r="T227" s="223"/>
      <c r="U227" s="223"/>
      <c r="V227" s="223"/>
      <c r="W227" s="223"/>
      <c r="X227" s="223"/>
      <c r="Y227" s="223"/>
      <c r="Z227" s="212"/>
      <c r="AA227" s="212"/>
      <c r="AB227" s="212"/>
      <c r="AC227" s="212"/>
      <c r="AD227" s="212"/>
      <c r="AE227" s="212"/>
      <c r="AF227" s="212"/>
      <c r="AG227" s="212" t="s">
        <v>267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5" t="s">
        <v>480</v>
      </c>
      <c r="D228" s="249"/>
      <c r="E228" s="250">
        <v>1.008</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267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5" t="s">
        <v>481</v>
      </c>
      <c r="D229" s="249"/>
      <c r="E229" s="250">
        <v>0.75600000000000001</v>
      </c>
      <c r="F229" s="223"/>
      <c r="G229" s="223"/>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267</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56"/>
      <c r="D230" s="241"/>
      <c r="E230" s="241"/>
      <c r="F230" s="241"/>
      <c r="G230" s="241"/>
      <c r="H230" s="223"/>
      <c r="I230" s="223"/>
      <c r="J230" s="223"/>
      <c r="K230" s="223"/>
      <c r="L230" s="223"/>
      <c r="M230" s="223"/>
      <c r="N230" s="222"/>
      <c r="O230" s="222"/>
      <c r="P230" s="222"/>
      <c r="Q230" s="222"/>
      <c r="R230" s="223"/>
      <c r="S230" s="223"/>
      <c r="T230" s="223"/>
      <c r="U230" s="223"/>
      <c r="V230" s="223"/>
      <c r="W230" s="223"/>
      <c r="X230" s="223"/>
      <c r="Y230" s="223"/>
      <c r="Z230" s="212"/>
      <c r="AA230" s="212"/>
      <c r="AB230" s="212"/>
      <c r="AC230" s="212"/>
      <c r="AD230" s="212"/>
      <c r="AE230" s="212"/>
      <c r="AF230" s="212"/>
      <c r="AG230" s="212" t="s">
        <v>243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3">
        <v>48</v>
      </c>
      <c r="B231" s="234" t="s">
        <v>482</v>
      </c>
      <c r="C231" s="244" t="s">
        <v>483</v>
      </c>
      <c r="D231" s="235" t="s">
        <v>327</v>
      </c>
      <c r="E231" s="236">
        <v>1.704</v>
      </c>
      <c r="F231" s="237">
        <f>H231+J231</f>
        <v>0</v>
      </c>
      <c r="G231" s="237">
        <f>ROUND(E231*F231,2)</f>
        <v>0</v>
      </c>
      <c r="H231" s="238"/>
      <c r="I231" s="237">
        <f>ROUND(E231*H231,2)</f>
        <v>0</v>
      </c>
      <c r="J231" s="238"/>
      <c r="K231" s="237">
        <f>ROUND(E231*J231,2)</f>
        <v>0</v>
      </c>
      <c r="L231" s="237">
        <v>21</v>
      </c>
      <c r="M231" s="237">
        <f>G231*(1+L231/100)</f>
        <v>0</v>
      </c>
      <c r="N231" s="236">
        <v>0.16975999999999999</v>
      </c>
      <c r="O231" s="236">
        <f>ROUND(E231*N231,2)</f>
        <v>0.28999999999999998</v>
      </c>
      <c r="P231" s="236">
        <v>0</v>
      </c>
      <c r="Q231" s="236">
        <f>ROUND(E231*P231,2)</f>
        <v>0</v>
      </c>
      <c r="R231" s="237" t="s">
        <v>362</v>
      </c>
      <c r="S231" s="237" t="s">
        <v>238</v>
      </c>
      <c r="T231" s="239" t="s">
        <v>238</v>
      </c>
      <c r="U231" s="223">
        <v>1.1299999999999999</v>
      </c>
      <c r="V231" s="223">
        <f>ROUND(E231*U231,2)</f>
        <v>1.93</v>
      </c>
      <c r="W231" s="223"/>
      <c r="X231" s="223" t="s">
        <v>262</v>
      </c>
      <c r="Y231" s="223" t="s">
        <v>241</v>
      </c>
      <c r="Z231" s="212"/>
      <c r="AA231" s="212"/>
      <c r="AB231" s="212"/>
      <c r="AC231" s="212"/>
      <c r="AD231" s="212"/>
      <c r="AE231" s="212"/>
      <c r="AF231" s="212"/>
      <c r="AG231" s="212" t="s">
        <v>263</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54" t="s">
        <v>476</v>
      </c>
      <c r="D232" s="251"/>
      <c r="E232" s="251"/>
      <c r="F232" s="251"/>
      <c r="G232" s="251"/>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265</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5" t="s">
        <v>484</v>
      </c>
      <c r="D233" s="249"/>
      <c r="E233" s="250">
        <v>1.704</v>
      </c>
      <c r="F233" s="223"/>
      <c r="G233" s="223"/>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267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56"/>
      <c r="D234" s="241"/>
      <c r="E234" s="241"/>
      <c r="F234" s="241"/>
      <c r="G234" s="241"/>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243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3">
        <v>49</v>
      </c>
      <c r="B235" s="234" t="s">
        <v>485</v>
      </c>
      <c r="C235" s="244" t="s">
        <v>486</v>
      </c>
      <c r="D235" s="235" t="s">
        <v>327</v>
      </c>
      <c r="E235" s="236">
        <v>14.53</v>
      </c>
      <c r="F235" s="237">
        <f>H235+J235</f>
        <v>0</v>
      </c>
      <c r="G235" s="237">
        <f>ROUND(E235*F235,2)</f>
        <v>0</v>
      </c>
      <c r="H235" s="238"/>
      <c r="I235" s="237">
        <f>ROUND(E235*H235,2)</f>
        <v>0</v>
      </c>
      <c r="J235" s="238"/>
      <c r="K235" s="237">
        <f>ROUND(E235*J235,2)</f>
        <v>0</v>
      </c>
      <c r="L235" s="237">
        <v>21</v>
      </c>
      <c r="M235" s="237">
        <f>G235*(1+L235/100)</f>
        <v>0</v>
      </c>
      <c r="N235" s="236">
        <v>0.24884000000000001</v>
      </c>
      <c r="O235" s="236">
        <f>ROUND(E235*N235,2)</f>
        <v>3.62</v>
      </c>
      <c r="P235" s="236">
        <v>0</v>
      </c>
      <c r="Q235" s="236">
        <f>ROUND(E235*P235,2)</f>
        <v>0</v>
      </c>
      <c r="R235" s="237" t="s">
        <v>376</v>
      </c>
      <c r="S235" s="237" t="s">
        <v>238</v>
      </c>
      <c r="T235" s="239" t="s">
        <v>238</v>
      </c>
      <c r="U235" s="223">
        <v>1.621</v>
      </c>
      <c r="V235" s="223">
        <f>ROUND(E235*U235,2)</f>
        <v>23.55</v>
      </c>
      <c r="W235" s="223"/>
      <c r="X235" s="223" t="s">
        <v>262</v>
      </c>
      <c r="Y235" s="223" t="s">
        <v>241</v>
      </c>
      <c r="Z235" s="212"/>
      <c r="AA235" s="212"/>
      <c r="AB235" s="212"/>
      <c r="AC235" s="212"/>
      <c r="AD235" s="212"/>
      <c r="AE235" s="212"/>
      <c r="AF235" s="212"/>
      <c r="AG235" s="212" t="s">
        <v>263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2" x14ac:dyDescent="0.2">
      <c r="A236" s="219"/>
      <c r="B236" s="220"/>
      <c r="C236" s="254" t="s">
        <v>487</v>
      </c>
      <c r="D236" s="251"/>
      <c r="E236" s="251"/>
      <c r="F236" s="251"/>
      <c r="G236" s="251"/>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265</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52" t="str">
        <f>C236</f>
        <v>ve vybouraných otvorech, s vysekáním kapes pro zavázání, z jakýchkoliv cihel, z pomocného pracovního lešení o výšce podlahy do 1900 mm a pro zatížení do 1,5 kPa,</v>
      </c>
      <c r="BB236" s="212"/>
      <c r="BC236" s="212"/>
      <c r="BD236" s="212"/>
      <c r="BE236" s="212"/>
      <c r="BF236" s="212"/>
      <c r="BG236" s="212"/>
      <c r="BH236" s="212"/>
    </row>
    <row r="237" spans="1:60" outlineLevel="2" x14ac:dyDescent="0.2">
      <c r="A237" s="219"/>
      <c r="B237" s="220"/>
      <c r="C237" s="255" t="s">
        <v>488</v>
      </c>
      <c r="D237" s="249"/>
      <c r="E237" s="250">
        <v>2.56</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267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5" t="s">
        <v>489</v>
      </c>
      <c r="D238" s="249"/>
      <c r="E238" s="250">
        <v>11.97</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267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6"/>
      <c r="D239" s="241"/>
      <c r="E239" s="241"/>
      <c r="F239" s="241"/>
      <c r="G239" s="241"/>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243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3">
        <v>50</v>
      </c>
      <c r="B240" s="234" t="s">
        <v>490</v>
      </c>
      <c r="C240" s="244" t="s">
        <v>491</v>
      </c>
      <c r="D240" s="235" t="s">
        <v>260</v>
      </c>
      <c r="E240" s="236">
        <v>0.25</v>
      </c>
      <c r="F240" s="237">
        <f>H240+J240</f>
        <v>0</v>
      </c>
      <c r="G240" s="237">
        <f>ROUND(E240*F240,2)</f>
        <v>0</v>
      </c>
      <c r="H240" s="238"/>
      <c r="I240" s="237">
        <f>ROUND(E240*H240,2)</f>
        <v>0</v>
      </c>
      <c r="J240" s="238"/>
      <c r="K240" s="237">
        <f>ROUND(E240*J240,2)</f>
        <v>0</v>
      </c>
      <c r="L240" s="237">
        <v>21</v>
      </c>
      <c r="M240" s="237">
        <f>G240*(1+L240/100)</f>
        <v>0</v>
      </c>
      <c r="N240" s="236">
        <v>2.5698099999999999</v>
      </c>
      <c r="O240" s="236">
        <f>ROUND(E240*N240,2)</f>
        <v>0.64</v>
      </c>
      <c r="P240" s="236">
        <v>0</v>
      </c>
      <c r="Q240" s="236">
        <f>ROUND(E240*P240,2)</f>
        <v>0</v>
      </c>
      <c r="R240" s="237" t="s">
        <v>492</v>
      </c>
      <c r="S240" s="237" t="s">
        <v>238</v>
      </c>
      <c r="T240" s="239" t="s">
        <v>238</v>
      </c>
      <c r="U240" s="223">
        <v>3.9289999999999998</v>
      </c>
      <c r="V240" s="223">
        <f>ROUND(E240*U240,2)</f>
        <v>0.98</v>
      </c>
      <c r="W240" s="223"/>
      <c r="X240" s="223" t="s">
        <v>262</v>
      </c>
      <c r="Y240" s="223" t="s">
        <v>241</v>
      </c>
      <c r="Z240" s="212"/>
      <c r="AA240" s="212"/>
      <c r="AB240" s="212"/>
      <c r="AC240" s="212"/>
      <c r="AD240" s="212"/>
      <c r="AE240" s="212"/>
      <c r="AF240" s="212"/>
      <c r="AG240" s="212" t="s">
        <v>263</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4" t="s">
        <v>493</v>
      </c>
      <c r="D241" s="251"/>
      <c r="E241" s="251"/>
      <c r="F241" s="251"/>
      <c r="G241" s="251"/>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265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55" t="s">
        <v>494</v>
      </c>
      <c r="D242" s="249"/>
      <c r="E242" s="250">
        <v>0.25</v>
      </c>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267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56"/>
      <c r="D243" s="241"/>
      <c r="E243" s="241"/>
      <c r="F243" s="241"/>
      <c r="G243" s="241"/>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243</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3">
        <v>51</v>
      </c>
      <c r="B244" s="234" t="s">
        <v>495</v>
      </c>
      <c r="C244" s="244" t="s">
        <v>496</v>
      </c>
      <c r="D244" s="235" t="s">
        <v>398</v>
      </c>
      <c r="E244" s="236">
        <v>36</v>
      </c>
      <c r="F244" s="237">
        <f>H244+J244</f>
        <v>0</v>
      </c>
      <c r="G244" s="237">
        <f>ROUND(E244*F244,2)</f>
        <v>0</v>
      </c>
      <c r="H244" s="238"/>
      <c r="I244" s="237">
        <f>ROUND(E244*H244,2)</f>
        <v>0</v>
      </c>
      <c r="J244" s="238"/>
      <c r="K244" s="237">
        <f>ROUND(E244*J244,2)</f>
        <v>0</v>
      </c>
      <c r="L244" s="237">
        <v>21</v>
      </c>
      <c r="M244" s="237">
        <f>G244*(1+L244/100)</f>
        <v>0</v>
      </c>
      <c r="N244" s="236">
        <v>6.3E-3</v>
      </c>
      <c r="O244" s="236">
        <f>ROUND(E244*N244,2)</f>
        <v>0.23</v>
      </c>
      <c r="P244" s="236">
        <v>0</v>
      </c>
      <c r="Q244" s="236">
        <f>ROUND(E244*P244,2)</f>
        <v>0</v>
      </c>
      <c r="R244" s="237"/>
      <c r="S244" s="237" t="s">
        <v>497</v>
      </c>
      <c r="T244" s="239" t="s">
        <v>239</v>
      </c>
      <c r="U244" s="223">
        <v>0.11</v>
      </c>
      <c r="V244" s="223">
        <f>ROUND(E244*U244,2)</f>
        <v>3.96</v>
      </c>
      <c r="W244" s="223"/>
      <c r="X244" s="223" t="s">
        <v>262</v>
      </c>
      <c r="Y244" s="223" t="s">
        <v>241</v>
      </c>
      <c r="Z244" s="212"/>
      <c r="AA244" s="212"/>
      <c r="AB244" s="212"/>
      <c r="AC244" s="212"/>
      <c r="AD244" s="212"/>
      <c r="AE244" s="212"/>
      <c r="AF244" s="212"/>
      <c r="AG244" s="212" t="s">
        <v>263</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55" t="s">
        <v>498</v>
      </c>
      <c r="D245" s="249"/>
      <c r="E245" s="250">
        <v>36</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267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56"/>
      <c r="D246" s="241"/>
      <c r="E246" s="241"/>
      <c r="F246" s="241"/>
      <c r="G246" s="241"/>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243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33.75" outlineLevel="1" x14ac:dyDescent="0.2">
      <c r="A247" s="233">
        <v>52</v>
      </c>
      <c r="B247" s="234" t="s">
        <v>499</v>
      </c>
      <c r="C247" s="244" t="s">
        <v>500</v>
      </c>
      <c r="D247" s="235" t="s">
        <v>450</v>
      </c>
      <c r="E247" s="236">
        <v>4</v>
      </c>
      <c r="F247" s="237">
        <f>H247+J247</f>
        <v>0</v>
      </c>
      <c r="G247" s="237">
        <f>ROUND(E247*F247,2)</f>
        <v>0</v>
      </c>
      <c r="H247" s="238"/>
      <c r="I247" s="237">
        <f>ROUND(E247*H247,2)</f>
        <v>0</v>
      </c>
      <c r="J247" s="238"/>
      <c r="K247" s="237">
        <f>ROUND(E247*J247,2)</f>
        <v>0</v>
      </c>
      <c r="L247" s="237">
        <v>21</v>
      </c>
      <c r="M247" s="237">
        <f>G247*(1+L247/100)</f>
        <v>0</v>
      </c>
      <c r="N247" s="236">
        <v>1.5569900000000001</v>
      </c>
      <c r="O247" s="236">
        <f>ROUND(E247*N247,2)</f>
        <v>6.23</v>
      </c>
      <c r="P247" s="236">
        <v>0</v>
      </c>
      <c r="Q247" s="236">
        <f>ROUND(E247*P247,2)</f>
        <v>0</v>
      </c>
      <c r="R247" s="237" t="s">
        <v>501</v>
      </c>
      <c r="S247" s="237" t="s">
        <v>238</v>
      </c>
      <c r="T247" s="239" t="s">
        <v>238</v>
      </c>
      <c r="U247" s="223">
        <v>0</v>
      </c>
      <c r="V247" s="223">
        <f>ROUND(E247*U247,2)</f>
        <v>0</v>
      </c>
      <c r="W247" s="223"/>
      <c r="X247" s="223" t="s">
        <v>502</v>
      </c>
      <c r="Y247" s="223" t="s">
        <v>241</v>
      </c>
      <c r="Z247" s="212"/>
      <c r="AA247" s="212"/>
      <c r="AB247" s="212"/>
      <c r="AC247" s="212"/>
      <c r="AD247" s="212"/>
      <c r="AE247" s="212"/>
      <c r="AF247" s="212"/>
      <c r="AG247" s="212" t="s">
        <v>503</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33.75" outlineLevel="2" x14ac:dyDescent="0.2">
      <c r="A248" s="219"/>
      <c r="B248" s="220"/>
      <c r="C248" s="254" t="s">
        <v>504</v>
      </c>
      <c r="D248" s="251"/>
      <c r="E248" s="251"/>
      <c r="F248" s="251"/>
      <c r="G248" s="251"/>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265</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52" t="str">
        <f>C248</f>
        <v>vyhloubení rýhy 0,8x0,4 m, naložení výkopku na dopravní prostředek a odvoz do 20 m, se složením, bez rozhrnutí, v hornině 3, betonáž základového pasu, osazení kotvicí výztuže, položení hydroizolace z asfaltovaného pásu, vyzdění zdiva se současným spárováním, zalití otvorů betonem, osazení věncových tvarovek, montáž výztuže a zalití betonem, montáž krycích stříšek.</v>
      </c>
      <c r="BB248" s="212"/>
      <c r="BC248" s="212"/>
      <c r="BD248" s="212"/>
      <c r="BE248" s="212"/>
      <c r="BF248" s="212"/>
      <c r="BG248" s="212"/>
      <c r="BH248" s="212"/>
    </row>
    <row r="249" spans="1:60" outlineLevel="2" x14ac:dyDescent="0.2">
      <c r="A249" s="219"/>
      <c r="B249" s="220"/>
      <c r="C249" s="255" t="s">
        <v>505</v>
      </c>
      <c r="D249" s="249"/>
      <c r="E249" s="250"/>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267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5" t="s">
        <v>506</v>
      </c>
      <c r="D250" s="249"/>
      <c r="E250" s="250">
        <v>4</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267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56"/>
      <c r="D251" s="241"/>
      <c r="E251" s="241"/>
      <c r="F251" s="241"/>
      <c r="G251" s="241"/>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243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26" t="s">
        <v>233</v>
      </c>
      <c r="B252" s="227" t="s">
        <v>120</v>
      </c>
      <c r="C252" s="243" t="s">
        <v>121</v>
      </c>
      <c r="D252" s="228"/>
      <c r="E252" s="229"/>
      <c r="F252" s="230"/>
      <c r="G252" s="230">
        <f>SUMIF(AG253:AG323,"&lt;&gt;NOR",G253:G323)</f>
        <v>0</v>
      </c>
      <c r="H252" s="230"/>
      <c r="I252" s="230">
        <f>SUM(I253:I323)</f>
        <v>0</v>
      </c>
      <c r="J252" s="230"/>
      <c r="K252" s="230">
        <f>SUM(K253:K323)</f>
        <v>0</v>
      </c>
      <c r="L252" s="230"/>
      <c r="M252" s="230">
        <f>SUM(M253:M323)</f>
        <v>0</v>
      </c>
      <c r="N252" s="229"/>
      <c r="O252" s="229">
        <f>SUM(O253:O323)</f>
        <v>87.16</v>
      </c>
      <c r="P252" s="229"/>
      <c r="Q252" s="229">
        <f>SUM(Q253:Q323)</f>
        <v>0</v>
      </c>
      <c r="R252" s="230"/>
      <c r="S252" s="230"/>
      <c r="T252" s="231"/>
      <c r="U252" s="225"/>
      <c r="V252" s="225">
        <f>SUM(V253:V323)</f>
        <v>336.58000000000004</v>
      </c>
      <c r="W252" s="225"/>
      <c r="X252" s="225"/>
      <c r="Y252" s="225"/>
      <c r="AG252" t="s">
        <v>234</v>
      </c>
    </row>
    <row r="253" spans="1:60" ht="22.5" outlineLevel="1" x14ac:dyDescent="0.2">
      <c r="A253" s="233">
        <v>53</v>
      </c>
      <c r="B253" s="234" t="s">
        <v>507</v>
      </c>
      <c r="C253" s="244" t="s">
        <v>508</v>
      </c>
      <c r="D253" s="235" t="s">
        <v>398</v>
      </c>
      <c r="E253" s="236">
        <v>8</v>
      </c>
      <c r="F253" s="237">
        <f>H253+J253</f>
        <v>0</v>
      </c>
      <c r="G253" s="237">
        <f>ROUND(E253*F253,2)</f>
        <v>0</v>
      </c>
      <c r="H253" s="238"/>
      <c r="I253" s="237">
        <f>ROUND(E253*H253,2)</f>
        <v>0</v>
      </c>
      <c r="J253" s="238"/>
      <c r="K253" s="237">
        <f>ROUND(E253*J253,2)</f>
        <v>0</v>
      </c>
      <c r="L253" s="237">
        <v>21</v>
      </c>
      <c r="M253" s="237">
        <f>G253*(1+L253/100)</f>
        <v>0</v>
      </c>
      <c r="N253" s="236">
        <v>0.44896000000000003</v>
      </c>
      <c r="O253" s="236">
        <f>ROUND(E253*N253,2)</f>
        <v>3.59</v>
      </c>
      <c r="P253" s="236">
        <v>0</v>
      </c>
      <c r="Q253" s="236">
        <f>ROUND(E253*P253,2)</f>
        <v>0</v>
      </c>
      <c r="R253" s="237" t="s">
        <v>492</v>
      </c>
      <c r="S253" s="237" t="s">
        <v>238</v>
      </c>
      <c r="T253" s="239" t="s">
        <v>238</v>
      </c>
      <c r="U253" s="223">
        <v>2.4620000000000002</v>
      </c>
      <c r="V253" s="223">
        <f>ROUND(E253*U253,2)</f>
        <v>19.7</v>
      </c>
      <c r="W253" s="223"/>
      <c r="X253" s="223" t="s">
        <v>262</v>
      </c>
      <c r="Y253" s="223" t="s">
        <v>241</v>
      </c>
      <c r="Z253" s="212"/>
      <c r="AA253" s="212"/>
      <c r="AB253" s="212"/>
      <c r="AC253" s="212"/>
      <c r="AD253" s="212"/>
      <c r="AE253" s="212"/>
      <c r="AF253" s="212"/>
      <c r="AG253" s="212" t="s">
        <v>263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54" t="s">
        <v>509</v>
      </c>
      <c r="D254" s="251"/>
      <c r="E254" s="251"/>
      <c r="F254" s="251"/>
      <c r="G254" s="251"/>
      <c r="H254" s="223"/>
      <c r="I254" s="223"/>
      <c r="J254" s="223"/>
      <c r="K254" s="223"/>
      <c r="L254" s="223"/>
      <c r="M254" s="223"/>
      <c r="N254" s="222"/>
      <c r="O254" s="222"/>
      <c r="P254" s="222"/>
      <c r="Q254" s="222"/>
      <c r="R254" s="223"/>
      <c r="S254" s="223"/>
      <c r="T254" s="223"/>
      <c r="U254" s="223"/>
      <c r="V254" s="223"/>
      <c r="W254" s="223"/>
      <c r="X254" s="223"/>
      <c r="Y254" s="223"/>
      <c r="Z254" s="212"/>
      <c r="AA254" s="212"/>
      <c r="AB254" s="212"/>
      <c r="AC254" s="212"/>
      <c r="AD254" s="212"/>
      <c r="AE254" s="212"/>
      <c r="AF254" s="212"/>
      <c r="AG254" s="212" t="s">
        <v>265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55" t="s">
        <v>134</v>
      </c>
      <c r="D255" s="249"/>
      <c r="E255" s="250">
        <v>8</v>
      </c>
      <c r="F255" s="223"/>
      <c r="G255" s="22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267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6"/>
      <c r="D256" s="241"/>
      <c r="E256" s="241"/>
      <c r="F256" s="241"/>
      <c r="G256" s="241"/>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243</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1" x14ac:dyDescent="0.2">
      <c r="A257" s="233">
        <v>54</v>
      </c>
      <c r="B257" s="234" t="s">
        <v>510</v>
      </c>
      <c r="C257" s="244" t="s">
        <v>511</v>
      </c>
      <c r="D257" s="235" t="s">
        <v>327</v>
      </c>
      <c r="E257" s="236">
        <v>2.2050000000000001</v>
      </c>
      <c r="F257" s="237">
        <f>H257+J257</f>
        <v>0</v>
      </c>
      <c r="G257" s="237">
        <f>ROUND(E257*F257,2)</f>
        <v>0</v>
      </c>
      <c r="H257" s="238"/>
      <c r="I257" s="237">
        <f>ROUND(E257*H257,2)</f>
        <v>0</v>
      </c>
      <c r="J257" s="238"/>
      <c r="K257" s="237">
        <f>ROUND(E257*J257,2)</f>
        <v>0</v>
      </c>
      <c r="L257" s="237">
        <v>21</v>
      </c>
      <c r="M257" s="237">
        <f>G257*(1+L257/100)</f>
        <v>0</v>
      </c>
      <c r="N257" s="236">
        <v>7.5209999999999999E-2</v>
      </c>
      <c r="O257" s="236">
        <f>ROUND(E257*N257,2)</f>
        <v>0.17</v>
      </c>
      <c r="P257" s="236">
        <v>0</v>
      </c>
      <c r="Q257" s="236">
        <f>ROUND(E257*P257,2)</f>
        <v>0</v>
      </c>
      <c r="R257" s="237" t="s">
        <v>362</v>
      </c>
      <c r="S257" s="237" t="s">
        <v>238</v>
      </c>
      <c r="T257" s="239" t="s">
        <v>238</v>
      </c>
      <c r="U257" s="223">
        <v>0.64200000000000002</v>
      </c>
      <c r="V257" s="223">
        <f>ROUND(E257*U257,2)</f>
        <v>1.42</v>
      </c>
      <c r="W257" s="223"/>
      <c r="X257" s="223" t="s">
        <v>262</v>
      </c>
      <c r="Y257" s="223" t="s">
        <v>241</v>
      </c>
      <c r="Z257" s="212"/>
      <c r="AA257" s="212"/>
      <c r="AB257" s="212"/>
      <c r="AC257" s="212"/>
      <c r="AD257" s="212"/>
      <c r="AE257" s="212"/>
      <c r="AF257" s="212"/>
      <c r="AG257" s="212" t="s">
        <v>263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2" x14ac:dyDescent="0.2">
      <c r="A258" s="219"/>
      <c r="B258" s="220"/>
      <c r="C258" s="254" t="s">
        <v>512</v>
      </c>
      <c r="D258" s="251"/>
      <c r="E258" s="251"/>
      <c r="F258" s="251"/>
      <c r="G258" s="251"/>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265</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52" t="str">
        <f>C258</f>
        <v>na maltu MC, se zalitím spár a styků, s cementovým potěrem 17 až 25 MPa, v tl. 30 mm, hlazeným dřevěným hladítkem a včetně dodání stropních desek</v>
      </c>
      <c r="BB258" s="212"/>
      <c r="BC258" s="212"/>
      <c r="BD258" s="212"/>
      <c r="BE258" s="212"/>
      <c r="BF258" s="212"/>
      <c r="BG258" s="212"/>
      <c r="BH258" s="212"/>
    </row>
    <row r="259" spans="1:60" outlineLevel="2" x14ac:dyDescent="0.2">
      <c r="A259" s="219"/>
      <c r="B259" s="220"/>
      <c r="C259" s="255" t="s">
        <v>513</v>
      </c>
      <c r="D259" s="249"/>
      <c r="E259" s="250">
        <v>2.2050000000000001</v>
      </c>
      <c r="F259" s="223"/>
      <c r="G259" s="223"/>
      <c r="H259" s="223"/>
      <c r="I259" s="223"/>
      <c r="J259" s="223"/>
      <c r="K259" s="223"/>
      <c r="L259" s="223"/>
      <c r="M259" s="223"/>
      <c r="N259" s="222"/>
      <c r="O259" s="222"/>
      <c r="P259" s="222"/>
      <c r="Q259" s="222"/>
      <c r="R259" s="223"/>
      <c r="S259" s="223"/>
      <c r="T259" s="223"/>
      <c r="U259" s="223"/>
      <c r="V259" s="223"/>
      <c r="W259" s="223"/>
      <c r="X259" s="223"/>
      <c r="Y259" s="223"/>
      <c r="Z259" s="212"/>
      <c r="AA259" s="212"/>
      <c r="AB259" s="212"/>
      <c r="AC259" s="212"/>
      <c r="AD259" s="212"/>
      <c r="AE259" s="212"/>
      <c r="AF259" s="212"/>
      <c r="AG259" s="212" t="s">
        <v>267</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6"/>
      <c r="D260" s="241"/>
      <c r="E260" s="241"/>
      <c r="F260" s="241"/>
      <c r="G260" s="241"/>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243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33">
        <v>55</v>
      </c>
      <c r="B261" s="234" t="s">
        <v>514</v>
      </c>
      <c r="C261" s="244" t="s">
        <v>515</v>
      </c>
      <c r="D261" s="235" t="s">
        <v>327</v>
      </c>
      <c r="E261" s="236">
        <v>56.452500000000001</v>
      </c>
      <c r="F261" s="237">
        <f>H261+J261</f>
        <v>0</v>
      </c>
      <c r="G261" s="237">
        <f>ROUND(E261*F261,2)</f>
        <v>0</v>
      </c>
      <c r="H261" s="238"/>
      <c r="I261" s="237">
        <f>ROUND(E261*H261,2)</f>
        <v>0</v>
      </c>
      <c r="J261" s="238"/>
      <c r="K261" s="237">
        <f>ROUND(E261*J261,2)</f>
        <v>0</v>
      </c>
      <c r="L261" s="237">
        <v>21</v>
      </c>
      <c r="M261" s="237">
        <f>G261*(1+L261/100)</f>
        <v>0</v>
      </c>
      <c r="N261" s="236">
        <v>0.34427000000000002</v>
      </c>
      <c r="O261" s="236">
        <f>ROUND(E261*N261,2)</f>
        <v>19.43</v>
      </c>
      <c r="P261" s="236">
        <v>0</v>
      </c>
      <c r="Q261" s="236">
        <f>ROUND(E261*P261,2)</f>
        <v>0</v>
      </c>
      <c r="R261" s="237" t="s">
        <v>362</v>
      </c>
      <c r="S261" s="237" t="s">
        <v>238</v>
      </c>
      <c r="T261" s="239" t="s">
        <v>238</v>
      </c>
      <c r="U261" s="223">
        <v>1.254</v>
      </c>
      <c r="V261" s="223">
        <f>ROUND(E261*U261,2)</f>
        <v>70.790000000000006</v>
      </c>
      <c r="W261" s="223"/>
      <c r="X261" s="223" t="s">
        <v>262</v>
      </c>
      <c r="Y261" s="223" t="s">
        <v>241</v>
      </c>
      <c r="Z261" s="212"/>
      <c r="AA261" s="212"/>
      <c r="AB261" s="212"/>
      <c r="AC261" s="212"/>
      <c r="AD261" s="212"/>
      <c r="AE261" s="212"/>
      <c r="AF261" s="212"/>
      <c r="AG261" s="212" t="s">
        <v>263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33.75" outlineLevel="2" x14ac:dyDescent="0.2">
      <c r="A262" s="219"/>
      <c r="B262" s="220"/>
      <c r="C262" s="254" t="s">
        <v>516</v>
      </c>
      <c r="D262" s="251"/>
      <c r="E262" s="251"/>
      <c r="F262" s="251"/>
      <c r="G262" s="251"/>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265</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52" t="str">
        <f>C262</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262" s="212"/>
      <c r="BC262" s="212"/>
      <c r="BD262" s="212"/>
      <c r="BE262" s="212"/>
      <c r="BF262" s="212"/>
      <c r="BG262" s="212"/>
      <c r="BH262" s="212"/>
    </row>
    <row r="263" spans="1:60" outlineLevel="2" x14ac:dyDescent="0.2">
      <c r="A263" s="219"/>
      <c r="B263" s="220"/>
      <c r="C263" s="255" t="s">
        <v>517</v>
      </c>
      <c r="D263" s="249"/>
      <c r="E263" s="250">
        <v>56.452500000000001</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267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56"/>
      <c r="D264" s="241"/>
      <c r="E264" s="241"/>
      <c r="F264" s="241"/>
      <c r="G264" s="241"/>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243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33">
        <v>56</v>
      </c>
      <c r="B265" s="234" t="s">
        <v>518</v>
      </c>
      <c r="C265" s="244" t="s">
        <v>519</v>
      </c>
      <c r="D265" s="235" t="s">
        <v>343</v>
      </c>
      <c r="E265" s="236">
        <v>0.30769000000000002</v>
      </c>
      <c r="F265" s="237">
        <f>H265+J265</f>
        <v>0</v>
      </c>
      <c r="G265" s="237">
        <f>ROUND(E265*F265,2)</f>
        <v>0</v>
      </c>
      <c r="H265" s="238"/>
      <c r="I265" s="237">
        <f>ROUND(E265*H265,2)</f>
        <v>0</v>
      </c>
      <c r="J265" s="238"/>
      <c r="K265" s="237">
        <f>ROUND(E265*J265,2)</f>
        <v>0</v>
      </c>
      <c r="L265" s="237">
        <v>21</v>
      </c>
      <c r="M265" s="237">
        <f>G265*(1+L265/100)</f>
        <v>0</v>
      </c>
      <c r="N265" s="236">
        <v>1.04548</v>
      </c>
      <c r="O265" s="236">
        <f>ROUND(E265*N265,2)</f>
        <v>0.32</v>
      </c>
      <c r="P265" s="236">
        <v>0</v>
      </c>
      <c r="Q265" s="236">
        <f>ROUND(E265*P265,2)</f>
        <v>0</v>
      </c>
      <c r="R265" s="237" t="s">
        <v>362</v>
      </c>
      <c r="S265" s="237" t="s">
        <v>238</v>
      </c>
      <c r="T265" s="239" t="s">
        <v>238</v>
      </c>
      <c r="U265" s="223">
        <v>15.211</v>
      </c>
      <c r="V265" s="223">
        <f>ROUND(E265*U265,2)</f>
        <v>4.68</v>
      </c>
      <c r="W265" s="223"/>
      <c r="X265" s="223" t="s">
        <v>262</v>
      </c>
      <c r="Y265" s="223" t="s">
        <v>241</v>
      </c>
      <c r="Z265" s="212"/>
      <c r="AA265" s="212"/>
      <c r="AB265" s="212"/>
      <c r="AC265" s="212"/>
      <c r="AD265" s="212"/>
      <c r="AE265" s="212"/>
      <c r="AF265" s="212"/>
      <c r="AG265" s="212" t="s">
        <v>263</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33.75" outlineLevel="2" x14ac:dyDescent="0.2">
      <c r="A266" s="219"/>
      <c r="B266" s="220"/>
      <c r="C266" s="254" t="s">
        <v>520</v>
      </c>
      <c r="D266" s="251"/>
      <c r="E266" s="251"/>
      <c r="F266" s="251"/>
      <c r="G266" s="251"/>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265</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52" t="str">
        <f>C266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6" s="212"/>
      <c r="BC266" s="212"/>
      <c r="BD266" s="212"/>
      <c r="BE266" s="212"/>
      <c r="BF266" s="212"/>
      <c r="BG266" s="212"/>
      <c r="BH266" s="212"/>
    </row>
    <row r="267" spans="1:60" outlineLevel="2" x14ac:dyDescent="0.2">
      <c r="A267" s="219"/>
      <c r="B267" s="220"/>
      <c r="C267" s="255" t="s">
        <v>521</v>
      </c>
      <c r="D267" s="249"/>
      <c r="E267" s="250">
        <v>0.30769000000000002</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267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6"/>
      <c r="D268" s="241"/>
      <c r="E268" s="241"/>
      <c r="F268" s="241"/>
      <c r="G268" s="241"/>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243</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22.5" outlineLevel="1" x14ac:dyDescent="0.2">
      <c r="A269" s="233">
        <v>57</v>
      </c>
      <c r="B269" s="234" t="s">
        <v>522</v>
      </c>
      <c r="C269" s="244" t="s">
        <v>523</v>
      </c>
      <c r="D269" s="235" t="s">
        <v>260</v>
      </c>
      <c r="E269" s="236">
        <v>0.33074999999999999</v>
      </c>
      <c r="F269" s="237">
        <f>H269+J269</f>
        <v>0</v>
      </c>
      <c r="G269" s="237">
        <f>ROUND(E269*F269,2)</f>
        <v>0</v>
      </c>
      <c r="H269" s="238"/>
      <c r="I269" s="237">
        <f>ROUND(E269*H269,2)</f>
        <v>0</v>
      </c>
      <c r="J269" s="238"/>
      <c r="K269" s="237">
        <f>ROUND(E269*J269,2)</f>
        <v>0</v>
      </c>
      <c r="L269" s="237">
        <v>21</v>
      </c>
      <c r="M269" s="237">
        <f>G269*(1+L269/100)</f>
        <v>0</v>
      </c>
      <c r="N269" s="236">
        <v>2.6975199999999999</v>
      </c>
      <c r="O269" s="236">
        <f>ROUND(E269*N269,2)</f>
        <v>0.89</v>
      </c>
      <c r="P269" s="236">
        <v>0</v>
      </c>
      <c r="Q269" s="236">
        <f>ROUND(E269*P269,2)</f>
        <v>0</v>
      </c>
      <c r="R269" s="237" t="s">
        <v>376</v>
      </c>
      <c r="S269" s="237" t="s">
        <v>238</v>
      </c>
      <c r="T269" s="239" t="s">
        <v>238</v>
      </c>
      <c r="U269" s="223">
        <v>21.585999999999999</v>
      </c>
      <c r="V269" s="223">
        <f>ROUND(E269*U269,2)</f>
        <v>7.14</v>
      </c>
      <c r="W269" s="223"/>
      <c r="X269" s="223" t="s">
        <v>262</v>
      </c>
      <c r="Y269" s="223" t="s">
        <v>241</v>
      </c>
      <c r="Z269" s="212"/>
      <c r="AA269" s="212"/>
      <c r="AB269" s="212"/>
      <c r="AC269" s="212"/>
      <c r="AD269" s="212"/>
      <c r="AE269" s="212"/>
      <c r="AF269" s="212"/>
      <c r="AG269" s="212" t="s">
        <v>263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ht="22.5" outlineLevel="2" x14ac:dyDescent="0.2">
      <c r="A270" s="219"/>
      <c r="B270" s="220"/>
      <c r="C270" s="254" t="s">
        <v>524</v>
      </c>
      <c r="D270" s="251"/>
      <c r="E270" s="251"/>
      <c r="F270" s="251"/>
      <c r="G270" s="251"/>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265</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52" t="str">
        <f>C270</f>
        <v>včetně bednění, odbednění a výztuže (s dodáním hmot), z pomocného pracovního lešení o výšce podlahy do 1900 mm a pro zatížení do 1,5 kPa,</v>
      </c>
      <c r="BB270" s="212"/>
      <c r="BC270" s="212"/>
      <c r="BD270" s="212"/>
      <c r="BE270" s="212"/>
      <c r="BF270" s="212"/>
      <c r="BG270" s="212"/>
      <c r="BH270" s="212"/>
    </row>
    <row r="271" spans="1:60" outlineLevel="2" x14ac:dyDescent="0.2">
      <c r="A271" s="219"/>
      <c r="B271" s="220"/>
      <c r="C271" s="255" t="s">
        <v>525</v>
      </c>
      <c r="D271" s="249"/>
      <c r="E271" s="250">
        <v>0.33074999999999999</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267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6"/>
      <c r="D272" s="241"/>
      <c r="E272" s="241"/>
      <c r="F272" s="241"/>
      <c r="G272" s="241"/>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243</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33">
        <v>58</v>
      </c>
      <c r="B273" s="234" t="s">
        <v>526</v>
      </c>
      <c r="C273" s="244" t="s">
        <v>527</v>
      </c>
      <c r="D273" s="235" t="s">
        <v>398</v>
      </c>
      <c r="E273" s="236">
        <v>36</v>
      </c>
      <c r="F273" s="237">
        <f>H273+J273</f>
        <v>0</v>
      </c>
      <c r="G273" s="237">
        <f>ROUND(E273*F273,2)</f>
        <v>0</v>
      </c>
      <c r="H273" s="238"/>
      <c r="I273" s="237">
        <f>ROUND(E273*H273,2)</f>
        <v>0</v>
      </c>
      <c r="J273" s="238"/>
      <c r="K273" s="237">
        <f>ROUND(E273*J273,2)</f>
        <v>0</v>
      </c>
      <c r="L273" s="237">
        <v>21</v>
      </c>
      <c r="M273" s="237">
        <f>G273*(1+L273/100)</f>
        <v>0</v>
      </c>
      <c r="N273" s="236">
        <v>2.3980000000000001E-2</v>
      </c>
      <c r="O273" s="236">
        <f>ROUND(E273*N273,2)</f>
        <v>0.86</v>
      </c>
      <c r="P273" s="236">
        <v>0</v>
      </c>
      <c r="Q273" s="236">
        <f>ROUND(E273*P273,2)</f>
        <v>0</v>
      </c>
      <c r="R273" s="237" t="s">
        <v>376</v>
      </c>
      <c r="S273" s="237" t="s">
        <v>238</v>
      </c>
      <c r="T273" s="239" t="s">
        <v>238</v>
      </c>
      <c r="U273" s="223">
        <v>0.2</v>
      </c>
      <c r="V273" s="223">
        <f>ROUND(E273*U273,2)</f>
        <v>7.2</v>
      </c>
      <c r="W273" s="223"/>
      <c r="X273" s="223" t="s">
        <v>262</v>
      </c>
      <c r="Y273" s="223" t="s">
        <v>241</v>
      </c>
      <c r="Z273" s="212"/>
      <c r="AA273" s="212"/>
      <c r="AB273" s="212"/>
      <c r="AC273" s="212"/>
      <c r="AD273" s="212"/>
      <c r="AE273" s="212"/>
      <c r="AF273" s="212"/>
      <c r="AG273" s="212" t="s">
        <v>263</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5" t="s">
        <v>528</v>
      </c>
      <c r="D274" s="249"/>
      <c r="E274" s="250">
        <v>24</v>
      </c>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267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5" t="s">
        <v>529</v>
      </c>
      <c r="D275" s="249"/>
      <c r="E275" s="250">
        <v>12</v>
      </c>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267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6"/>
      <c r="D276" s="241"/>
      <c r="E276" s="241"/>
      <c r="F276" s="241"/>
      <c r="G276" s="241"/>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243</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33">
        <v>59</v>
      </c>
      <c r="B277" s="234" t="s">
        <v>530</v>
      </c>
      <c r="C277" s="244" t="s">
        <v>531</v>
      </c>
      <c r="D277" s="235" t="s">
        <v>398</v>
      </c>
      <c r="E277" s="236">
        <v>46</v>
      </c>
      <c r="F277" s="237">
        <f>H277+J277</f>
        <v>0</v>
      </c>
      <c r="G277" s="237">
        <f>ROUND(E277*F277,2)</f>
        <v>0</v>
      </c>
      <c r="H277" s="238"/>
      <c r="I277" s="237">
        <f>ROUND(E277*H277,2)</f>
        <v>0</v>
      </c>
      <c r="J277" s="238"/>
      <c r="K277" s="237">
        <f>ROUND(E277*J277,2)</f>
        <v>0</v>
      </c>
      <c r="L277" s="237">
        <v>21</v>
      </c>
      <c r="M277" s="237">
        <f>G277*(1+L277/100)</f>
        <v>0</v>
      </c>
      <c r="N277" s="236">
        <v>6.2010000000000003E-2</v>
      </c>
      <c r="O277" s="236">
        <f>ROUND(E277*N277,2)</f>
        <v>2.85</v>
      </c>
      <c r="P277" s="236">
        <v>0</v>
      </c>
      <c r="Q277" s="236">
        <f>ROUND(E277*P277,2)</f>
        <v>0</v>
      </c>
      <c r="R277" s="237" t="s">
        <v>376</v>
      </c>
      <c r="S277" s="237" t="s">
        <v>238</v>
      </c>
      <c r="T277" s="239" t="s">
        <v>238</v>
      </c>
      <c r="U277" s="223">
        <v>0.28999999999999998</v>
      </c>
      <c r="V277" s="223">
        <f>ROUND(E277*U277,2)</f>
        <v>13.34</v>
      </c>
      <c r="W277" s="223"/>
      <c r="X277" s="223" t="s">
        <v>262</v>
      </c>
      <c r="Y277" s="223" t="s">
        <v>241</v>
      </c>
      <c r="Z277" s="212"/>
      <c r="AA277" s="212"/>
      <c r="AB277" s="212"/>
      <c r="AC277" s="212"/>
      <c r="AD277" s="212"/>
      <c r="AE277" s="212"/>
      <c r="AF277" s="212"/>
      <c r="AG277" s="212" t="s">
        <v>263</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55" t="s">
        <v>532</v>
      </c>
      <c r="D278" s="249"/>
      <c r="E278" s="250">
        <v>4</v>
      </c>
      <c r="F278" s="223"/>
      <c r="G278" s="22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267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5" t="s">
        <v>533</v>
      </c>
      <c r="D279" s="249"/>
      <c r="E279" s="250">
        <v>4</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267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5" t="s">
        <v>534</v>
      </c>
      <c r="D280" s="249"/>
      <c r="E280" s="250">
        <v>38</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267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56"/>
      <c r="D281" s="241"/>
      <c r="E281" s="241"/>
      <c r="F281" s="241"/>
      <c r="G281" s="241"/>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243</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3">
        <v>60</v>
      </c>
      <c r="B282" s="234" t="s">
        <v>535</v>
      </c>
      <c r="C282" s="244" t="s">
        <v>536</v>
      </c>
      <c r="D282" s="235" t="s">
        <v>260</v>
      </c>
      <c r="E282" s="236">
        <v>10.466699999999999</v>
      </c>
      <c r="F282" s="237">
        <f>H282+J282</f>
        <v>0</v>
      </c>
      <c r="G282" s="237">
        <f>ROUND(E282*F282,2)</f>
        <v>0</v>
      </c>
      <c r="H282" s="238"/>
      <c r="I282" s="237">
        <f>ROUND(E282*H282,2)</f>
        <v>0</v>
      </c>
      <c r="J282" s="238"/>
      <c r="K282" s="237">
        <f>ROUND(E282*J282,2)</f>
        <v>0</v>
      </c>
      <c r="L282" s="237">
        <v>21</v>
      </c>
      <c r="M282" s="237">
        <f>G282*(1+L282/100)</f>
        <v>0</v>
      </c>
      <c r="N282" s="236">
        <v>2.5251100000000002</v>
      </c>
      <c r="O282" s="236">
        <f>ROUND(E282*N282,2)</f>
        <v>26.43</v>
      </c>
      <c r="P282" s="236">
        <v>0</v>
      </c>
      <c r="Q282" s="236">
        <f>ROUND(E282*P282,2)</f>
        <v>0</v>
      </c>
      <c r="R282" s="237" t="s">
        <v>362</v>
      </c>
      <c r="S282" s="237" t="s">
        <v>238</v>
      </c>
      <c r="T282" s="239" t="s">
        <v>238</v>
      </c>
      <c r="U282" s="223">
        <v>1.448</v>
      </c>
      <c r="V282" s="223">
        <f>ROUND(E282*U282,2)</f>
        <v>15.16</v>
      </c>
      <c r="W282" s="223"/>
      <c r="X282" s="223" t="s">
        <v>262</v>
      </c>
      <c r="Y282" s="223" t="s">
        <v>241</v>
      </c>
      <c r="Z282" s="212"/>
      <c r="AA282" s="212"/>
      <c r="AB282" s="212"/>
      <c r="AC282" s="212"/>
      <c r="AD282" s="212"/>
      <c r="AE282" s="212"/>
      <c r="AF282" s="212"/>
      <c r="AG282" s="212" t="s">
        <v>263</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5" t="s">
        <v>537</v>
      </c>
      <c r="D283" s="249"/>
      <c r="E283" s="250">
        <v>1.476</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267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5" t="s">
        <v>538</v>
      </c>
      <c r="D284" s="249"/>
      <c r="E284" s="250">
        <v>1.2402</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267</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5" t="s">
        <v>539</v>
      </c>
      <c r="D285" s="249"/>
      <c r="E285" s="250">
        <v>1.476</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267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5" t="s">
        <v>540</v>
      </c>
      <c r="D286" s="249"/>
      <c r="E286" s="250">
        <v>2.7586499999999998</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267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5" t="s">
        <v>541</v>
      </c>
      <c r="D287" s="249"/>
      <c r="E287" s="250">
        <v>0.63</v>
      </c>
      <c r="F287" s="223"/>
      <c r="G287" s="223"/>
      <c r="H287" s="223"/>
      <c r="I287" s="223"/>
      <c r="J287" s="223"/>
      <c r="K287" s="223"/>
      <c r="L287" s="223"/>
      <c r="M287" s="223"/>
      <c r="N287" s="222"/>
      <c r="O287" s="222"/>
      <c r="P287" s="222"/>
      <c r="Q287" s="222"/>
      <c r="R287" s="223"/>
      <c r="S287" s="223"/>
      <c r="T287" s="223"/>
      <c r="U287" s="223"/>
      <c r="V287" s="223"/>
      <c r="W287" s="223"/>
      <c r="X287" s="223"/>
      <c r="Y287" s="223"/>
      <c r="Z287" s="212"/>
      <c r="AA287" s="212"/>
      <c r="AB287" s="212"/>
      <c r="AC287" s="212"/>
      <c r="AD287" s="212"/>
      <c r="AE287" s="212"/>
      <c r="AF287" s="212"/>
      <c r="AG287" s="212" t="s">
        <v>267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5" t="s">
        <v>542</v>
      </c>
      <c r="D288" s="249"/>
      <c r="E288" s="250">
        <v>2.88585</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267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56"/>
      <c r="D289" s="241"/>
      <c r="E289" s="241"/>
      <c r="F289" s="241"/>
      <c r="G289" s="241"/>
      <c r="H289" s="223"/>
      <c r="I289" s="223"/>
      <c r="J289" s="223"/>
      <c r="K289" s="223"/>
      <c r="L289" s="223"/>
      <c r="M289" s="223"/>
      <c r="N289" s="222"/>
      <c r="O289" s="222"/>
      <c r="P289" s="222"/>
      <c r="Q289" s="222"/>
      <c r="R289" s="223"/>
      <c r="S289" s="223"/>
      <c r="T289" s="223"/>
      <c r="U289" s="223"/>
      <c r="V289" s="223"/>
      <c r="W289" s="223"/>
      <c r="X289" s="223"/>
      <c r="Y289" s="223"/>
      <c r="Z289" s="212"/>
      <c r="AA289" s="212"/>
      <c r="AB289" s="212"/>
      <c r="AC289" s="212"/>
      <c r="AD289" s="212"/>
      <c r="AE289" s="212"/>
      <c r="AF289" s="212"/>
      <c r="AG289" s="212" t="s">
        <v>243</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33">
        <v>61</v>
      </c>
      <c r="B290" s="234" t="s">
        <v>543</v>
      </c>
      <c r="C290" s="244" t="s">
        <v>544</v>
      </c>
      <c r="D290" s="235" t="s">
        <v>450</v>
      </c>
      <c r="E290" s="236">
        <v>144.80000000000001</v>
      </c>
      <c r="F290" s="237">
        <f>H290+J290</f>
        <v>0</v>
      </c>
      <c r="G290" s="237">
        <f>ROUND(E290*F290,2)</f>
        <v>0</v>
      </c>
      <c r="H290" s="238"/>
      <c r="I290" s="237">
        <f>ROUND(E290*H290,2)</f>
        <v>0</v>
      </c>
      <c r="J290" s="238"/>
      <c r="K290" s="237">
        <f>ROUND(E290*J290,2)</f>
        <v>0</v>
      </c>
      <c r="L290" s="237">
        <v>21</v>
      </c>
      <c r="M290" s="237">
        <f>G290*(1+L290/100)</f>
        <v>0</v>
      </c>
      <c r="N290" s="236">
        <v>4.965E-2</v>
      </c>
      <c r="O290" s="236">
        <f>ROUND(E290*N290,2)</f>
        <v>7.19</v>
      </c>
      <c r="P290" s="236">
        <v>0</v>
      </c>
      <c r="Q290" s="236">
        <f>ROUND(E290*P290,2)</f>
        <v>0</v>
      </c>
      <c r="R290" s="237" t="s">
        <v>362</v>
      </c>
      <c r="S290" s="237" t="s">
        <v>238</v>
      </c>
      <c r="T290" s="239" t="s">
        <v>238</v>
      </c>
      <c r="U290" s="223">
        <v>0.94</v>
      </c>
      <c r="V290" s="223">
        <f>ROUND(E290*U290,2)</f>
        <v>136.11000000000001</v>
      </c>
      <c r="W290" s="223"/>
      <c r="X290" s="223" t="s">
        <v>262</v>
      </c>
      <c r="Y290" s="223" t="s">
        <v>241</v>
      </c>
      <c r="Z290" s="212"/>
      <c r="AA290" s="212"/>
      <c r="AB290" s="212"/>
      <c r="AC290" s="212"/>
      <c r="AD290" s="212"/>
      <c r="AE290" s="212"/>
      <c r="AF290" s="212"/>
      <c r="AG290" s="212" t="s">
        <v>263</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5" t="s">
        <v>545</v>
      </c>
      <c r="D291" s="249"/>
      <c r="E291" s="250">
        <v>24.6</v>
      </c>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267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5" t="s">
        <v>546</v>
      </c>
      <c r="D292" s="249"/>
      <c r="E292" s="250">
        <v>24.6</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267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5" t="s">
        <v>547</v>
      </c>
      <c r="D293" s="249"/>
      <c r="E293" s="250">
        <v>24.6</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267</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5" t="s">
        <v>548</v>
      </c>
      <c r="D294" s="249"/>
      <c r="E294" s="250">
        <v>34.700000000000003</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267</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5" t="s">
        <v>549</v>
      </c>
      <c r="D295" s="249"/>
      <c r="E295" s="250">
        <v>36.299999999999997</v>
      </c>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267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6"/>
      <c r="D296" s="241"/>
      <c r="E296" s="241"/>
      <c r="F296" s="241"/>
      <c r="G296" s="241"/>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243</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3">
        <v>62</v>
      </c>
      <c r="B297" s="234" t="s">
        <v>550</v>
      </c>
      <c r="C297" s="244" t="s">
        <v>551</v>
      </c>
      <c r="D297" s="235" t="s">
        <v>450</v>
      </c>
      <c r="E297" s="236">
        <v>144.80000000000001</v>
      </c>
      <c r="F297" s="237">
        <f>H297+J297</f>
        <v>0</v>
      </c>
      <c r="G297" s="237">
        <f>ROUND(E297*F297,2)</f>
        <v>0</v>
      </c>
      <c r="H297" s="238"/>
      <c r="I297" s="237">
        <f>ROUND(E297*H297,2)</f>
        <v>0</v>
      </c>
      <c r="J297" s="238"/>
      <c r="K297" s="237">
        <f>ROUND(E297*J297,2)</f>
        <v>0</v>
      </c>
      <c r="L297" s="237">
        <v>21</v>
      </c>
      <c r="M297" s="237">
        <f>G297*(1+L297/100)</f>
        <v>0</v>
      </c>
      <c r="N297" s="236">
        <v>0</v>
      </c>
      <c r="O297" s="236">
        <f>ROUND(E297*N297,2)</f>
        <v>0</v>
      </c>
      <c r="P297" s="236">
        <v>0</v>
      </c>
      <c r="Q297" s="236">
        <f>ROUND(E297*P297,2)</f>
        <v>0</v>
      </c>
      <c r="R297" s="237" t="s">
        <v>362</v>
      </c>
      <c r="S297" s="237" t="s">
        <v>238</v>
      </c>
      <c r="T297" s="239" t="s">
        <v>238</v>
      </c>
      <c r="U297" s="223">
        <v>0.28999999999999998</v>
      </c>
      <c r="V297" s="223">
        <f>ROUND(E297*U297,2)</f>
        <v>41.99</v>
      </c>
      <c r="W297" s="223"/>
      <c r="X297" s="223" t="s">
        <v>262</v>
      </c>
      <c r="Y297" s="223" t="s">
        <v>241</v>
      </c>
      <c r="Z297" s="212"/>
      <c r="AA297" s="212"/>
      <c r="AB297" s="212"/>
      <c r="AC297" s="212"/>
      <c r="AD297" s="212"/>
      <c r="AE297" s="212"/>
      <c r="AF297" s="212"/>
      <c r="AG297" s="212" t="s">
        <v>263</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55" t="s">
        <v>552</v>
      </c>
      <c r="D298" s="249"/>
      <c r="E298" s="250">
        <v>144.80000000000001</v>
      </c>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267</v>
      </c>
      <c r="AH298" s="212">
        <v>5</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56"/>
      <c r="D299" s="241"/>
      <c r="E299" s="241"/>
      <c r="F299" s="241"/>
      <c r="G299" s="241"/>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243</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3">
        <v>63</v>
      </c>
      <c r="B300" s="234" t="s">
        <v>553</v>
      </c>
      <c r="C300" s="244" t="s">
        <v>554</v>
      </c>
      <c r="D300" s="235" t="s">
        <v>343</v>
      </c>
      <c r="E300" s="236">
        <v>0.61814000000000002</v>
      </c>
      <c r="F300" s="237">
        <f>H300+J300</f>
        <v>0</v>
      </c>
      <c r="G300" s="237">
        <f>ROUND(E300*F300,2)</f>
        <v>0</v>
      </c>
      <c r="H300" s="238"/>
      <c r="I300" s="237">
        <f>ROUND(E300*H300,2)</f>
        <v>0</v>
      </c>
      <c r="J300" s="238"/>
      <c r="K300" s="237">
        <f>ROUND(E300*J300,2)</f>
        <v>0</v>
      </c>
      <c r="L300" s="237">
        <v>21</v>
      </c>
      <c r="M300" s="237">
        <f>G300*(1+L300/100)</f>
        <v>0</v>
      </c>
      <c r="N300" s="236">
        <v>1.0166500000000001</v>
      </c>
      <c r="O300" s="236">
        <f>ROUND(E300*N300,2)</f>
        <v>0.63</v>
      </c>
      <c r="P300" s="236">
        <v>0</v>
      </c>
      <c r="Q300" s="236">
        <f>ROUND(E300*P300,2)</f>
        <v>0</v>
      </c>
      <c r="R300" s="237" t="s">
        <v>362</v>
      </c>
      <c r="S300" s="237" t="s">
        <v>238</v>
      </c>
      <c r="T300" s="239" t="s">
        <v>238</v>
      </c>
      <c r="U300" s="223">
        <v>27.672999999999998</v>
      </c>
      <c r="V300" s="223">
        <f>ROUND(E300*U300,2)</f>
        <v>17.11</v>
      </c>
      <c r="W300" s="223"/>
      <c r="X300" s="223" t="s">
        <v>262</v>
      </c>
      <c r="Y300" s="223" t="s">
        <v>241</v>
      </c>
      <c r="Z300" s="212"/>
      <c r="AA300" s="212"/>
      <c r="AB300" s="212"/>
      <c r="AC300" s="212"/>
      <c r="AD300" s="212"/>
      <c r="AE300" s="212"/>
      <c r="AF300" s="212"/>
      <c r="AG300" s="212" t="s">
        <v>263</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4" t="s">
        <v>555</v>
      </c>
      <c r="D301" s="251"/>
      <c r="E301" s="251"/>
      <c r="F301" s="251"/>
      <c r="G301" s="251"/>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265</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55" t="s">
        <v>556</v>
      </c>
      <c r="D302" s="249"/>
      <c r="E302" s="250">
        <v>0.11956</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267</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5" t="s">
        <v>557</v>
      </c>
      <c r="D303" s="249"/>
      <c r="E303" s="250">
        <v>1.264E-2</v>
      </c>
      <c r="F303" s="223"/>
      <c r="G303" s="223"/>
      <c r="H303" s="223"/>
      <c r="I303" s="223"/>
      <c r="J303" s="223"/>
      <c r="K303" s="223"/>
      <c r="L303" s="223"/>
      <c r="M303" s="223"/>
      <c r="N303" s="222"/>
      <c r="O303" s="222"/>
      <c r="P303" s="222"/>
      <c r="Q303" s="222"/>
      <c r="R303" s="223"/>
      <c r="S303" s="223"/>
      <c r="T303" s="223"/>
      <c r="U303" s="223"/>
      <c r="V303" s="223"/>
      <c r="W303" s="223"/>
      <c r="X303" s="223"/>
      <c r="Y303" s="223"/>
      <c r="Z303" s="212"/>
      <c r="AA303" s="212"/>
      <c r="AB303" s="212"/>
      <c r="AC303" s="212"/>
      <c r="AD303" s="212"/>
      <c r="AE303" s="212"/>
      <c r="AF303" s="212"/>
      <c r="AG303" s="212" t="s">
        <v>267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5" t="s">
        <v>558</v>
      </c>
      <c r="D304" s="249"/>
      <c r="E304" s="250">
        <v>0.11956</v>
      </c>
      <c r="F304" s="223"/>
      <c r="G304" s="22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267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5" t="s">
        <v>559</v>
      </c>
      <c r="D305" s="249"/>
      <c r="E305" s="250">
        <v>4.8599999999999997E-2</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267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5" t="s">
        <v>560</v>
      </c>
      <c r="D306" s="249"/>
      <c r="E306" s="250">
        <v>0.16864000000000001</v>
      </c>
      <c r="F306" s="223"/>
      <c r="G306" s="223"/>
      <c r="H306" s="223"/>
      <c r="I306" s="223"/>
      <c r="J306" s="223"/>
      <c r="K306" s="223"/>
      <c r="L306" s="223"/>
      <c r="M306" s="223"/>
      <c r="N306" s="222"/>
      <c r="O306" s="222"/>
      <c r="P306" s="222"/>
      <c r="Q306" s="222"/>
      <c r="R306" s="223"/>
      <c r="S306" s="223"/>
      <c r="T306" s="223"/>
      <c r="U306" s="223"/>
      <c r="V306" s="223"/>
      <c r="W306" s="223"/>
      <c r="X306" s="223"/>
      <c r="Y306" s="223"/>
      <c r="Z306" s="212"/>
      <c r="AA306" s="212"/>
      <c r="AB306" s="212"/>
      <c r="AC306" s="212"/>
      <c r="AD306" s="212"/>
      <c r="AE306" s="212"/>
      <c r="AF306" s="212"/>
      <c r="AG306" s="212" t="s">
        <v>267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5" t="s">
        <v>561</v>
      </c>
      <c r="D307" s="249"/>
      <c r="E307" s="250">
        <v>0.14915</v>
      </c>
      <c r="F307" s="223"/>
      <c r="G307" s="223"/>
      <c r="H307" s="223"/>
      <c r="I307" s="223"/>
      <c r="J307" s="223"/>
      <c r="K307" s="223"/>
      <c r="L307" s="223"/>
      <c r="M307" s="223"/>
      <c r="N307" s="222"/>
      <c r="O307" s="222"/>
      <c r="P307" s="222"/>
      <c r="Q307" s="222"/>
      <c r="R307" s="223"/>
      <c r="S307" s="223"/>
      <c r="T307" s="223"/>
      <c r="U307" s="223"/>
      <c r="V307" s="223"/>
      <c r="W307" s="223"/>
      <c r="X307" s="223"/>
      <c r="Y307" s="223"/>
      <c r="Z307" s="212"/>
      <c r="AA307" s="212"/>
      <c r="AB307" s="212"/>
      <c r="AC307" s="212"/>
      <c r="AD307" s="212"/>
      <c r="AE307" s="212"/>
      <c r="AF307" s="212"/>
      <c r="AG307" s="212" t="s">
        <v>267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6"/>
      <c r="D308" s="241"/>
      <c r="E308" s="241"/>
      <c r="F308" s="241"/>
      <c r="G308" s="241"/>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243</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3">
        <v>64</v>
      </c>
      <c r="B309" s="234" t="s">
        <v>562</v>
      </c>
      <c r="C309" s="244" t="s">
        <v>563</v>
      </c>
      <c r="D309" s="235" t="s">
        <v>260</v>
      </c>
      <c r="E309" s="236">
        <v>1.143</v>
      </c>
      <c r="F309" s="237">
        <f>H309+J309</f>
        <v>0</v>
      </c>
      <c r="G309" s="237">
        <f>ROUND(E309*F309,2)</f>
        <v>0</v>
      </c>
      <c r="H309" s="238"/>
      <c r="I309" s="237">
        <f>ROUND(E309*H309,2)</f>
        <v>0</v>
      </c>
      <c r="J309" s="238"/>
      <c r="K309" s="237">
        <f>ROUND(E309*J309,2)</f>
        <v>0</v>
      </c>
      <c r="L309" s="237">
        <v>21</v>
      </c>
      <c r="M309" s="237">
        <f>G309*(1+L309/100)</f>
        <v>0</v>
      </c>
      <c r="N309" s="236">
        <v>1.8907700000000001</v>
      </c>
      <c r="O309" s="236">
        <f>ROUND(E309*N309,2)</f>
        <v>2.16</v>
      </c>
      <c r="P309" s="236">
        <v>0</v>
      </c>
      <c r="Q309" s="236">
        <f>ROUND(E309*P309,2)</f>
        <v>0</v>
      </c>
      <c r="R309" s="237" t="s">
        <v>353</v>
      </c>
      <c r="S309" s="237" t="s">
        <v>238</v>
      </c>
      <c r="T309" s="239" t="s">
        <v>238</v>
      </c>
      <c r="U309" s="223">
        <v>1.6950000000000001</v>
      </c>
      <c r="V309" s="223">
        <f>ROUND(E309*U309,2)</f>
        <v>1.94</v>
      </c>
      <c r="W309" s="223"/>
      <c r="X309" s="223" t="s">
        <v>262</v>
      </c>
      <c r="Y309" s="223" t="s">
        <v>241</v>
      </c>
      <c r="Z309" s="212"/>
      <c r="AA309" s="212"/>
      <c r="AB309" s="212"/>
      <c r="AC309" s="212"/>
      <c r="AD309" s="212"/>
      <c r="AE309" s="212"/>
      <c r="AF309" s="212"/>
      <c r="AG309" s="212" t="s">
        <v>263</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4" t="s">
        <v>564</v>
      </c>
      <c r="D310" s="251"/>
      <c r="E310" s="251"/>
      <c r="F310" s="251"/>
      <c r="G310" s="251"/>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265</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55" t="s">
        <v>565</v>
      </c>
      <c r="D311" s="249"/>
      <c r="E311" s="250">
        <v>1.0229999999999999</v>
      </c>
      <c r="F311" s="223"/>
      <c r="G311" s="223"/>
      <c r="H311" s="223"/>
      <c r="I311" s="223"/>
      <c r="J311" s="223"/>
      <c r="K311" s="223"/>
      <c r="L311" s="223"/>
      <c r="M311" s="223"/>
      <c r="N311" s="222"/>
      <c r="O311" s="222"/>
      <c r="P311" s="222"/>
      <c r="Q311" s="222"/>
      <c r="R311" s="223"/>
      <c r="S311" s="223"/>
      <c r="T311" s="223"/>
      <c r="U311" s="223"/>
      <c r="V311" s="223"/>
      <c r="W311" s="223"/>
      <c r="X311" s="223"/>
      <c r="Y311" s="223"/>
      <c r="Z311" s="212"/>
      <c r="AA311" s="212"/>
      <c r="AB311" s="212"/>
      <c r="AC311" s="212"/>
      <c r="AD311" s="212"/>
      <c r="AE311" s="212"/>
      <c r="AF311" s="212"/>
      <c r="AG311" s="212" t="s">
        <v>267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5" t="s">
        <v>566</v>
      </c>
      <c r="D312" s="249"/>
      <c r="E312" s="250">
        <v>0.12</v>
      </c>
      <c r="F312" s="223"/>
      <c r="G312" s="22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267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56"/>
      <c r="D313" s="241"/>
      <c r="E313" s="241"/>
      <c r="F313" s="241"/>
      <c r="G313" s="241"/>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243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33">
        <v>65</v>
      </c>
      <c r="B314" s="234" t="s">
        <v>567</v>
      </c>
      <c r="C314" s="244" t="s">
        <v>568</v>
      </c>
      <c r="D314" s="235" t="s">
        <v>569</v>
      </c>
      <c r="E314" s="236">
        <v>2</v>
      </c>
      <c r="F314" s="237">
        <f>H314+J314</f>
        <v>0</v>
      </c>
      <c r="G314" s="237">
        <f>ROUND(E314*F314,2)</f>
        <v>0</v>
      </c>
      <c r="H314" s="238"/>
      <c r="I314" s="237">
        <f>ROUND(E314*H314,2)</f>
        <v>0</v>
      </c>
      <c r="J314" s="238"/>
      <c r="K314" s="237">
        <f>ROUND(E314*J314,2)</f>
        <v>0</v>
      </c>
      <c r="L314" s="237">
        <v>21</v>
      </c>
      <c r="M314" s="237">
        <f>G314*(1+L314/100)</f>
        <v>0</v>
      </c>
      <c r="N314" s="236">
        <v>0.68281999999999998</v>
      </c>
      <c r="O314" s="236">
        <f>ROUND(E314*N314,2)</f>
        <v>1.37</v>
      </c>
      <c r="P314" s="236">
        <v>0</v>
      </c>
      <c r="Q314" s="236">
        <f>ROUND(E314*P314,2)</f>
        <v>0</v>
      </c>
      <c r="R314" s="237" t="s">
        <v>501</v>
      </c>
      <c r="S314" s="237" t="s">
        <v>238</v>
      </c>
      <c r="T314" s="239" t="s">
        <v>238</v>
      </c>
      <c r="U314" s="223">
        <v>0</v>
      </c>
      <c r="V314" s="223">
        <f>ROUND(E314*U314,2)</f>
        <v>0</v>
      </c>
      <c r="W314" s="223"/>
      <c r="X314" s="223" t="s">
        <v>502</v>
      </c>
      <c r="Y314" s="223" t="s">
        <v>241</v>
      </c>
      <c r="Z314" s="212"/>
      <c r="AA314" s="212"/>
      <c r="AB314" s="212"/>
      <c r="AC314" s="212"/>
      <c r="AD314" s="212"/>
      <c r="AE314" s="212"/>
      <c r="AF314" s="212"/>
      <c r="AG314" s="212" t="s">
        <v>503</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54" t="s">
        <v>570</v>
      </c>
      <c r="D315" s="251"/>
      <c r="E315" s="251"/>
      <c r="F315" s="251"/>
      <c r="G315" s="251"/>
      <c r="H315" s="223"/>
      <c r="I315" s="223"/>
      <c r="J315" s="223"/>
      <c r="K315" s="223"/>
      <c r="L315" s="223"/>
      <c r="M315" s="223"/>
      <c r="N315" s="222"/>
      <c r="O315" s="222"/>
      <c r="P315" s="222"/>
      <c r="Q315" s="222"/>
      <c r="R315" s="223"/>
      <c r="S315" s="223"/>
      <c r="T315" s="223"/>
      <c r="U315" s="223"/>
      <c r="V315" s="223"/>
      <c r="W315" s="223"/>
      <c r="X315" s="223"/>
      <c r="Y315" s="223"/>
      <c r="Z315" s="212"/>
      <c r="AA315" s="212"/>
      <c r="AB315" s="212"/>
      <c r="AC315" s="212"/>
      <c r="AD315" s="212"/>
      <c r="AE315" s="212"/>
      <c r="AF315" s="212"/>
      <c r="AG315" s="212" t="s">
        <v>265</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55" t="s">
        <v>571</v>
      </c>
      <c r="D316" s="249"/>
      <c r="E316" s="250">
        <v>2</v>
      </c>
      <c r="F316" s="223"/>
      <c r="G316" s="22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267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6"/>
      <c r="D317" s="241"/>
      <c r="E317" s="241"/>
      <c r="F317" s="241"/>
      <c r="G317" s="241"/>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243</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33">
        <v>66</v>
      </c>
      <c r="B318" s="234" t="s">
        <v>572</v>
      </c>
      <c r="C318" s="244" t="s">
        <v>573</v>
      </c>
      <c r="D318" s="235" t="s">
        <v>569</v>
      </c>
      <c r="E318" s="236">
        <v>4</v>
      </c>
      <c r="F318" s="237">
        <f>H318+J318</f>
        <v>0</v>
      </c>
      <c r="G318" s="237">
        <f>ROUND(E318*F318,2)</f>
        <v>0</v>
      </c>
      <c r="H318" s="238"/>
      <c r="I318" s="237">
        <f>ROUND(E318*H318,2)</f>
        <v>0</v>
      </c>
      <c r="J318" s="238"/>
      <c r="K318" s="237">
        <f>ROUND(E318*J318,2)</f>
        <v>0</v>
      </c>
      <c r="L318" s="237">
        <v>21</v>
      </c>
      <c r="M318" s="237">
        <f>G318*(1+L318/100)</f>
        <v>0</v>
      </c>
      <c r="N318" s="236">
        <v>0.13963999999999999</v>
      </c>
      <c r="O318" s="236">
        <f>ROUND(E318*N318,2)</f>
        <v>0.56000000000000005</v>
      </c>
      <c r="P318" s="236">
        <v>0</v>
      </c>
      <c r="Q318" s="236">
        <f>ROUND(E318*P318,2)</f>
        <v>0</v>
      </c>
      <c r="R318" s="237"/>
      <c r="S318" s="237" t="s">
        <v>497</v>
      </c>
      <c r="T318" s="239" t="s">
        <v>574</v>
      </c>
      <c r="U318" s="223">
        <v>0</v>
      </c>
      <c r="V318" s="223">
        <f>ROUND(E318*U318,2)</f>
        <v>0</v>
      </c>
      <c r="W318" s="223"/>
      <c r="X318" s="223" t="s">
        <v>502</v>
      </c>
      <c r="Y318" s="223" t="s">
        <v>241</v>
      </c>
      <c r="Z318" s="212"/>
      <c r="AA318" s="212"/>
      <c r="AB318" s="212"/>
      <c r="AC318" s="212"/>
      <c r="AD318" s="212"/>
      <c r="AE318" s="212"/>
      <c r="AF318" s="212"/>
      <c r="AG318" s="212" t="s">
        <v>503</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55" t="s">
        <v>120</v>
      </c>
      <c r="D319" s="249"/>
      <c r="E319" s="250">
        <v>4</v>
      </c>
      <c r="F319" s="223"/>
      <c r="G319" s="22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267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56"/>
      <c r="D320" s="241"/>
      <c r="E320" s="241"/>
      <c r="F320" s="241"/>
      <c r="G320" s="241"/>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243</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22.5" outlineLevel="1" x14ac:dyDescent="0.2">
      <c r="A321" s="233">
        <v>67</v>
      </c>
      <c r="B321" s="234" t="s">
        <v>575</v>
      </c>
      <c r="C321" s="244" t="s">
        <v>576</v>
      </c>
      <c r="D321" s="235" t="s">
        <v>450</v>
      </c>
      <c r="E321" s="236">
        <v>50.4</v>
      </c>
      <c r="F321" s="237">
        <f>H321+J321</f>
        <v>0</v>
      </c>
      <c r="G321" s="237">
        <f>ROUND(E321*F321,2)</f>
        <v>0</v>
      </c>
      <c r="H321" s="238"/>
      <c r="I321" s="237">
        <f>ROUND(E321*H321,2)</f>
        <v>0</v>
      </c>
      <c r="J321" s="238"/>
      <c r="K321" s="237">
        <f>ROUND(E321*J321,2)</f>
        <v>0</v>
      </c>
      <c r="L321" s="237">
        <v>21</v>
      </c>
      <c r="M321" s="237">
        <f>G321*(1+L321/100)</f>
        <v>0</v>
      </c>
      <c r="N321" s="236">
        <v>0.41099999999999998</v>
      </c>
      <c r="O321" s="236">
        <f>ROUND(E321*N321,2)</f>
        <v>20.71</v>
      </c>
      <c r="P321" s="236">
        <v>0</v>
      </c>
      <c r="Q321" s="236">
        <f>ROUND(E321*P321,2)</f>
        <v>0</v>
      </c>
      <c r="R321" s="237" t="s">
        <v>344</v>
      </c>
      <c r="S321" s="237" t="s">
        <v>238</v>
      </c>
      <c r="T321" s="239" t="s">
        <v>238</v>
      </c>
      <c r="U321" s="223">
        <v>0</v>
      </c>
      <c r="V321" s="223">
        <f>ROUND(E321*U321,2)</f>
        <v>0</v>
      </c>
      <c r="W321" s="223"/>
      <c r="X321" s="223" t="s">
        <v>345</v>
      </c>
      <c r="Y321" s="223" t="s">
        <v>241</v>
      </c>
      <c r="Z321" s="212"/>
      <c r="AA321" s="212"/>
      <c r="AB321" s="212"/>
      <c r="AC321" s="212"/>
      <c r="AD321" s="212"/>
      <c r="AE321" s="212"/>
      <c r="AF321" s="212"/>
      <c r="AG321" s="212" t="s">
        <v>346</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55" t="s">
        <v>577</v>
      </c>
      <c r="D322" s="249"/>
      <c r="E322" s="250">
        <v>50.4</v>
      </c>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267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6"/>
      <c r="D323" s="241"/>
      <c r="E323" s="241"/>
      <c r="F323" s="241"/>
      <c r="G323" s="241"/>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243</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x14ac:dyDescent="0.2">
      <c r="A324" s="226" t="s">
        <v>233</v>
      </c>
      <c r="B324" s="227" t="s">
        <v>122</v>
      </c>
      <c r="C324" s="243" t="s">
        <v>123</v>
      </c>
      <c r="D324" s="228"/>
      <c r="E324" s="229"/>
      <c r="F324" s="230"/>
      <c r="G324" s="230">
        <f>SUMIF(AG325:AG344,"&lt;&gt;NOR",G325:G344)</f>
        <v>0</v>
      </c>
      <c r="H324" s="230"/>
      <c r="I324" s="230">
        <f>SUM(I325:I344)</f>
        <v>0</v>
      </c>
      <c r="J324" s="230"/>
      <c r="K324" s="230">
        <f>SUM(K325:K344)</f>
        <v>0</v>
      </c>
      <c r="L324" s="230"/>
      <c r="M324" s="230">
        <f>SUM(M325:M344)</f>
        <v>0</v>
      </c>
      <c r="N324" s="229"/>
      <c r="O324" s="229">
        <f>SUM(O325:O344)</f>
        <v>193.75</v>
      </c>
      <c r="P324" s="229"/>
      <c r="Q324" s="229">
        <f>SUM(Q325:Q344)</f>
        <v>0</v>
      </c>
      <c r="R324" s="230"/>
      <c r="S324" s="230"/>
      <c r="T324" s="231"/>
      <c r="U324" s="225"/>
      <c r="V324" s="225">
        <f>SUM(V325:V344)</f>
        <v>110.67</v>
      </c>
      <c r="W324" s="225"/>
      <c r="X324" s="225"/>
      <c r="Y324" s="225"/>
      <c r="AG324" t="s">
        <v>234</v>
      </c>
    </row>
    <row r="325" spans="1:60" outlineLevel="1" x14ac:dyDescent="0.2">
      <c r="A325" s="233">
        <v>68</v>
      </c>
      <c r="B325" s="234" t="s">
        <v>578</v>
      </c>
      <c r="C325" s="244" t="s">
        <v>579</v>
      </c>
      <c r="D325" s="235" t="s">
        <v>327</v>
      </c>
      <c r="E325" s="236">
        <v>165</v>
      </c>
      <c r="F325" s="237">
        <f>H325+J325</f>
        <v>0</v>
      </c>
      <c r="G325" s="237">
        <f>ROUND(E325*F325,2)</f>
        <v>0</v>
      </c>
      <c r="H325" s="238"/>
      <c r="I325" s="237">
        <f>ROUND(E325*H325,2)</f>
        <v>0</v>
      </c>
      <c r="J325" s="238"/>
      <c r="K325" s="237">
        <f>ROUND(E325*J325,2)</f>
        <v>0</v>
      </c>
      <c r="L325" s="237">
        <v>21</v>
      </c>
      <c r="M325" s="237">
        <f>G325*(1+L325/100)</f>
        <v>0</v>
      </c>
      <c r="N325" s="236">
        <v>0.2024</v>
      </c>
      <c r="O325" s="236">
        <f>ROUND(E325*N325,2)</f>
        <v>33.4</v>
      </c>
      <c r="P325" s="236">
        <v>0</v>
      </c>
      <c r="Q325" s="236">
        <f>ROUND(E325*P325,2)</f>
        <v>0</v>
      </c>
      <c r="R325" s="237" t="s">
        <v>580</v>
      </c>
      <c r="S325" s="237" t="s">
        <v>238</v>
      </c>
      <c r="T325" s="239" t="s">
        <v>238</v>
      </c>
      <c r="U325" s="223">
        <v>2.5999999999999999E-2</v>
      </c>
      <c r="V325" s="223">
        <f>ROUND(E325*U325,2)</f>
        <v>4.29</v>
      </c>
      <c r="W325" s="223"/>
      <c r="X325" s="223" t="s">
        <v>262</v>
      </c>
      <c r="Y325" s="223" t="s">
        <v>241</v>
      </c>
      <c r="Z325" s="212"/>
      <c r="AA325" s="212"/>
      <c r="AB325" s="212"/>
      <c r="AC325" s="212"/>
      <c r="AD325" s="212"/>
      <c r="AE325" s="212"/>
      <c r="AF325" s="212"/>
      <c r="AG325" s="212" t="s">
        <v>263</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54" t="s">
        <v>581</v>
      </c>
      <c r="D326" s="251"/>
      <c r="E326" s="251"/>
      <c r="F326" s="251"/>
      <c r="G326" s="251"/>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265</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5" t="s">
        <v>582</v>
      </c>
      <c r="D327" s="249"/>
      <c r="E327" s="250">
        <v>165</v>
      </c>
      <c r="F327" s="223"/>
      <c r="G327" s="223"/>
      <c r="H327" s="223"/>
      <c r="I327" s="223"/>
      <c r="J327" s="223"/>
      <c r="K327" s="223"/>
      <c r="L327" s="223"/>
      <c r="M327" s="223"/>
      <c r="N327" s="222"/>
      <c r="O327" s="222"/>
      <c r="P327" s="222"/>
      <c r="Q327" s="222"/>
      <c r="R327" s="223"/>
      <c r="S327" s="223"/>
      <c r="T327" s="223"/>
      <c r="U327" s="223"/>
      <c r="V327" s="223"/>
      <c r="W327" s="223"/>
      <c r="X327" s="223"/>
      <c r="Y327" s="223"/>
      <c r="Z327" s="212"/>
      <c r="AA327" s="212"/>
      <c r="AB327" s="212"/>
      <c r="AC327" s="212"/>
      <c r="AD327" s="212"/>
      <c r="AE327" s="212"/>
      <c r="AF327" s="212"/>
      <c r="AG327" s="212" t="s">
        <v>267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56"/>
      <c r="D328" s="241"/>
      <c r="E328" s="241"/>
      <c r="F328" s="241"/>
      <c r="G328" s="241"/>
      <c r="H328" s="223"/>
      <c r="I328" s="223"/>
      <c r="J328" s="223"/>
      <c r="K328" s="223"/>
      <c r="L328" s="223"/>
      <c r="M328" s="223"/>
      <c r="N328" s="222"/>
      <c r="O328" s="222"/>
      <c r="P328" s="222"/>
      <c r="Q328" s="222"/>
      <c r="R328" s="223"/>
      <c r="S328" s="223"/>
      <c r="T328" s="223"/>
      <c r="U328" s="223"/>
      <c r="V328" s="223"/>
      <c r="W328" s="223"/>
      <c r="X328" s="223"/>
      <c r="Y328" s="223"/>
      <c r="Z328" s="212"/>
      <c r="AA328" s="212"/>
      <c r="AB328" s="212"/>
      <c r="AC328" s="212"/>
      <c r="AD328" s="212"/>
      <c r="AE328" s="212"/>
      <c r="AF328" s="212"/>
      <c r="AG328" s="212" t="s">
        <v>243</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1" x14ac:dyDescent="0.2">
      <c r="A329" s="233">
        <v>69</v>
      </c>
      <c r="B329" s="234" t="s">
        <v>583</v>
      </c>
      <c r="C329" s="244" t="s">
        <v>584</v>
      </c>
      <c r="D329" s="235" t="s">
        <v>327</v>
      </c>
      <c r="E329" s="236">
        <v>165</v>
      </c>
      <c r="F329" s="237">
        <f>H329+J329</f>
        <v>0</v>
      </c>
      <c r="G329" s="237">
        <f>ROUND(E329*F329,2)</f>
        <v>0</v>
      </c>
      <c r="H329" s="238"/>
      <c r="I329" s="237">
        <f>ROUND(E329*H329,2)</f>
        <v>0</v>
      </c>
      <c r="J329" s="238"/>
      <c r="K329" s="237">
        <f>ROUND(E329*J329,2)</f>
        <v>0</v>
      </c>
      <c r="L329" s="237">
        <v>21</v>
      </c>
      <c r="M329" s="237">
        <f>G329*(1+L329/100)</f>
        <v>0</v>
      </c>
      <c r="N329" s="236">
        <v>0.28799999999999998</v>
      </c>
      <c r="O329" s="236">
        <f>ROUND(E329*N329,2)</f>
        <v>47.52</v>
      </c>
      <c r="P329" s="236">
        <v>0</v>
      </c>
      <c r="Q329" s="236">
        <f>ROUND(E329*P329,2)</f>
        <v>0</v>
      </c>
      <c r="R329" s="237" t="s">
        <v>580</v>
      </c>
      <c r="S329" s="237" t="s">
        <v>238</v>
      </c>
      <c r="T329" s="239" t="s">
        <v>238</v>
      </c>
      <c r="U329" s="223">
        <v>2.3E-2</v>
      </c>
      <c r="V329" s="223">
        <f>ROUND(E329*U329,2)</f>
        <v>3.8</v>
      </c>
      <c r="W329" s="223"/>
      <c r="X329" s="223" t="s">
        <v>262</v>
      </c>
      <c r="Y329" s="223" t="s">
        <v>241</v>
      </c>
      <c r="Z329" s="212"/>
      <c r="AA329" s="212"/>
      <c r="AB329" s="212"/>
      <c r="AC329" s="212"/>
      <c r="AD329" s="212"/>
      <c r="AE329" s="212"/>
      <c r="AF329" s="212"/>
      <c r="AG329" s="212" t="s">
        <v>263</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2" x14ac:dyDescent="0.2">
      <c r="A330" s="219"/>
      <c r="B330" s="220"/>
      <c r="C330" s="255" t="s">
        <v>585</v>
      </c>
      <c r="D330" s="249"/>
      <c r="E330" s="250">
        <v>165</v>
      </c>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267</v>
      </c>
      <c r="AH330" s="212">
        <v>5</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56"/>
      <c r="D331" s="241"/>
      <c r="E331" s="241"/>
      <c r="F331" s="241"/>
      <c r="G331" s="241"/>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243</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33">
        <v>70</v>
      </c>
      <c r="B332" s="234" t="s">
        <v>586</v>
      </c>
      <c r="C332" s="244" t="s">
        <v>587</v>
      </c>
      <c r="D332" s="235" t="s">
        <v>327</v>
      </c>
      <c r="E332" s="236">
        <v>165</v>
      </c>
      <c r="F332" s="237">
        <f>H332+J332</f>
        <v>0</v>
      </c>
      <c r="G332" s="237">
        <f>ROUND(E332*F332,2)</f>
        <v>0</v>
      </c>
      <c r="H332" s="238"/>
      <c r="I332" s="237">
        <f>ROUND(E332*H332,2)</f>
        <v>0</v>
      </c>
      <c r="J332" s="238"/>
      <c r="K332" s="237">
        <f>ROUND(E332*J332,2)</f>
        <v>0</v>
      </c>
      <c r="L332" s="237">
        <v>21</v>
      </c>
      <c r="M332" s="237">
        <f>G332*(1+L332/100)</f>
        <v>0</v>
      </c>
      <c r="N332" s="236">
        <v>0.441</v>
      </c>
      <c r="O332" s="236">
        <f>ROUND(E332*N332,2)</f>
        <v>72.77</v>
      </c>
      <c r="P332" s="236">
        <v>0</v>
      </c>
      <c r="Q332" s="236">
        <f>ROUND(E332*P332,2)</f>
        <v>0</v>
      </c>
      <c r="R332" s="237" t="s">
        <v>580</v>
      </c>
      <c r="S332" s="237" t="s">
        <v>238</v>
      </c>
      <c r="T332" s="239" t="s">
        <v>238</v>
      </c>
      <c r="U332" s="223">
        <v>2.9000000000000001E-2</v>
      </c>
      <c r="V332" s="223">
        <f>ROUND(E332*U332,2)</f>
        <v>4.79</v>
      </c>
      <c r="W332" s="223"/>
      <c r="X332" s="223" t="s">
        <v>262</v>
      </c>
      <c r="Y332" s="223" t="s">
        <v>241</v>
      </c>
      <c r="Z332" s="212"/>
      <c r="AA332" s="212"/>
      <c r="AB332" s="212"/>
      <c r="AC332" s="212"/>
      <c r="AD332" s="212"/>
      <c r="AE332" s="212"/>
      <c r="AF332" s="212"/>
      <c r="AG332" s="212" t="s">
        <v>263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5" t="s">
        <v>582</v>
      </c>
      <c r="D333" s="249"/>
      <c r="E333" s="250">
        <v>165</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267</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2" x14ac:dyDescent="0.2">
      <c r="A334" s="219"/>
      <c r="B334" s="220"/>
      <c r="C334" s="256"/>
      <c r="D334" s="241"/>
      <c r="E334" s="241"/>
      <c r="F334" s="241"/>
      <c r="G334" s="241"/>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243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3">
        <v>71</v>
      </c>
      <c r="B335" s="234" t="s">
        <v>588</v>
      </c>
      <c r="C335" s="244" t="s">
        <v>589</v>
      </c>
      <c r="D335" s="235" t="s">
        <v>327</v>
      </c>
      <c r="E335" s="236">
        <v>165</v>
      </c>
      <c r="F335" s="237">
        <f>H335+J335</f>
        <v>0</v>
      </c>
      <c r="G335" s="237">
        <f>ROUND(E335*F335,2)</f>
        <v>0</v>
      </c>
      <c r="H335" s="238"/>
      <c r="I335" s="237">
        <f>ROUND(E335*H335,2)</f>
        <v>0</v>
      </c>
      <c r="J335" s="238"/>
      <c r="K335" s="237">
        <f>ROUND(E335*J335,2)</f>
        <v>0</v>
      </c>
      <c r="L335" s="237">
        <v>21</v>
      </c>
      <c r="M335" s="237">
        <f>G335*(1+L335/100)</f>
        <v>0</v>
      </c>
      <c r="N335" s="236">
        <v>9.2799999999999994E-2</v>
      </c>
      <c r="O335" s="236">
        <f>ROUND(E335*N335,2)</f>
        <v>15.31</v>
      </c>
      <c r="P335" s="236">
        <v>0</v>
      </c>
      <c r="Q335" s="236">
        <f>ROUND(E335*P335,2)</f>
        <v>0</v>
      </c>
      <c r="R335" s="237" t="s">
        <v>580</v>
      </c>
      <c r="S335" s="237" t="s">
        <v>238</v>
      </c>
      <c r="T335" s="239" t="s">
        <v>238</v>
      </c>
      <c r="U335" s="223">
        <v>0.47799999999999998</v>
      </c>
      <c r="V335" s="223">
        <f>ROUND(E335*U335,2)</f>
        <v>78.87</v>
      </c>
      <c r="W335" s="223"/>
      <c r="X335" s="223" t="s">
        <v>262</v>
      </c>
      <c r="Y335" s="223" t="s">
        <v>241</v>
      </c>
      <c r="Z335" s="212"/>
      <c r="AA335" s="212"/>
      <c r="AB335" s="212"/>
      <c r="AC335" s="212"/>
      <c r="AD335" s="212"/>
      <c r="AE335" s="212"/>
      <c r="AF335" s="212"/>
      <c r="AG335" s="212" t="s">
        <v>263</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2" x14ac:dyDescent="0.2">
      <c r="A336" s="219"/>
      <c r="B336" s="220"/>
      <c r="C336" s="254" t="s">
        <v>590</v>
      </c>
      <c r="D336" s="251"/>
      <c r="E336" s="251"/>
      <c r="F336" s="251"/>
      <c r="G336" s="251"/>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265</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52" t="str">
        <f>C336</f>
        <v>s provedením lože z kameniva drceného, s vyplněním spár, s dvojitým hutněním a se smetením přebytečného materiálu na krajnici. S dodáním hmot pro lože a výplň spár.</v>
      </c>
      <c r="BB336" s="212"/>
      <c r="BC336" s="212"/>
      <c r="BD336" s="212"/>
      <c r="BE336" s="212"/>
      <c r="BF336" s="212"/>
      <c r="BG336" s="212"/>
      <c r="BH336" s="212"/>
    </row>
    <row r="337" spans="1:60" outlineLevel="2" x14ac:dyDescent="0.2">
      <c r="A337" s="219"/>
      <c r="B337" s="220"/>
      <c r="C337" s="255" t="s">
        <v>582</v>
      </c>
      <c r="D337" s="249"/>
      <c r="E337" s="250">
        <v>165</v>
      </c>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267</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56"/>
      <c r="D338" s="241"/>
      <c r="E338" s="241"/>
      <c r="F338" s="241"/>
      <c r="G338" s="241"/>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243</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33">
        <v>72</v>
      </c>
      <c r="B339" s="234" t="s">
        <v>591</v>
      </c>
      <c r="C339" s="244" t="s">
        <v>592</v>
      </c>
      <c r="D339" s="235" t="s">
        <v>450</v>
      </c>
      <c r="E339" s="236">
        <v>44</v>
      </c>
      <c r="F339" s="237">
        <f>H339+J339</f>
        <v>0</v>
      </c>
      <c r="G339" s="237">
        <f>ROUND(E339*F339,2)</f>
        <v>0</v>
      </c>
      <c r="H339" s="238"/>
      <c r="I339" s="237">
        <f>ROUND(E339*H339,2)</f>
        <v>0</v>
      </c>
      <c r="J339" s="238"/>
      <c r="K339" s="237">
        <f>ROUND(E339*J339,2)</f>
        <v>0</v>
      </c>
      <c r="L339" s="237">
        <v>21</v>
      </c>
      <c r="M339" s="237">
        <f>G339*(1+L339/100)</f>
        <v>0</v>
      </c>
      <c r="N339" s="236">
        <v>3.6000000000000002E-4</v>
      </c>
      <c r="O339" s="236">
        <f>ROUND(E339*N339,2)</f>
        <v>0.02</v>
      </c>
      <c r="P339" s="236">
        <v>0</v>
      </c>
      <c r="Q339" s="236">
        <f>ROUND(E339*P339,2)</f>
        <v>0</v>
      </c>
      <c r="R339" s="237" t="s">
        <v>580</v>
      </c>
      <c r="S339" s="237" t="s">
        <v>238</v>
      </c>
      <c r="T339" s="239" t="s">
        <v>238</v>
      </c>
      <c r="U339" s="223">
        <v>0.43</v>
      </c>
      <c r="V339" s="223">
        <f>ROUND(E339*U339,2)</f>
        <v>18.920000000000002</v>
      </c>
      <c r="W339" s="223"/>
      <c r="X339" s="223" t="s">
        <v>262</v>
      </c>
      <c r="Y339" s="223" t="s">
        <v>241</v>
      </c>
      <c r="Z339" s="212"/>
      <c r="AA339" s="212"/>
      <c r="AB339" s="212"/>
      <c r="AC339" s="212"/>
      <c r="AD339" s="212"/>
      <c r="AE339" s="212"/>
      <c r="AF339" s="212"/>
      <c r="AG339" s="212" t="s">
        <v>263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5" t="s">
        <v>593</v>
      </c>
      <c r="D340" s="249"/>
      <c r="E340" s="250">
        <v>44</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267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56"/>
      <c r="D341" s="241"/>
      <c r="E341" s="241"/>
      <c r="F341" s="241"/>
      <c r="G341" s="241"/>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243</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33">
        <v>73</v>
      </c>
      <c r="B342" s="234" t="s">
        <v>594</v>
      </c>
      <c r="C342" s="244" t="s">
        <v>595</v>
      </c>
      <c r="D342" s="235" t="s">
        <v>327</v>
      </c>
      <c r="E342" s="236">
        <v>181.5</v>
      </c>
      <c r="F342" s="237">
        <f>H342+J342</f>
        <v>0</v>
      </c>
      <c r="G342" s="237">
        <f>ROUND(E342*F342,2)</f>
        <v>0</v>
      </c>
      <c r="H342" s="238"/>
      <c r="I342" s="237">
        <f>ROUND(E342*H342,2)</f>
        <v>0</v>
      </c>
      <c r="J342" s="238"/>
      <c r="K342" s="237">
        <f>ROUND(E342*J342,2)</f>
        <v>0</v>
      </c>
      <c r="L342" s="237">
        <v>21</v>
      </c>
      <c r="M342" s="237">
        <f>G342*(1+L342/100)</f>
        <v>0</v>
      </c>
      <c r="N342" s="236">
        <v>0.13627</v>
      </c>
      <c r="O342" s="236">
        <f>ROUND(E342*N342,2)</f>
        <v>24.73</v>
      </c>
      <c r="P342" s="236">
        <v>0</v>
      </c>
      <c r="Q342" s="236">
        <f>ROUND(E342*P342,2)</f>
        <v>0</v>
      </c>
      <c r="R342" s="237" t="s">
        <v>344</v>
      </c>
      <c r="S342" s="237" t="s">
        <v>238</v>
      </c>
      <c r="T342" s="239" t="s">
        <v>238</v>
      </c>
      <c r="U342" s="223">
        <v>0</v>
      </c>
      <c r="V342" s="223">
        <f>ROUND(E342*U342,2)</f>
        <v>0</v>
      </c>
      <c r="W342" s="223"/>
      <c r="X342" s="223" t="s">
        <v>345</v>
      </c>
      <c r="Y342" s="223" t="s">
        <v>241</v>
      </c>
      <c r="Z342" s="212"/>
      <c r="AA342" s="212"/>
      <c r="AB342" s="212"/>
      <c r="AC342" s="212"/>
      <c r="AD342" s="212"/>
      <c r="AE342" s="212"/>
      <c r="AF342" s="212"/>
      <c r="AG342" s="212" t="s">
        <v>346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55" t="s">
        <v>596</v>
      </c>
      <c r="D343" s="249"/>
      <c r="E343" s="250">
        <v>181.5</v>
      </c>
      <c r="F343" s="223"/>
      <c r="G343" s="22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267</v>
      </c>
      <c r="AH343" s="212">
        <v>5</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56"/>
      <c r="D344" s="241"/>
      <c r="E344" s="241"/>
      <c r="F344" s="241"/>
      <c r="G344" s="241"/>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243</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x14ac:dyDescent="0.2">
      <c r="A345" s="226" t="s">
        <v>233</v>
      </c>
      <c r="B345" s="227" t="s">
        <v>124</v>
      </c>
      <c r="C345" s="243" t="s">
        <v>125</v>
      </c>
      <c r="D345" s="228"/>
      <c r="E345" s="229"/>
      <c r="F345" s="230"/>
      <c r="G345" s="230">
        <f>SUMIF(AG346:AG349,"&lt;&gt;NOR",G346:G349)</f>
        <v>0</v>
      </c>
      <c r="H345" s="230"/>
      <c r="I345" s="230">
        <f>SUM(I346:I349)</f>
        <v>0</v>
      </c>
      <c r="J345" s="230"/>
      <c r="K345" s="230">
        <f>SUM(K346:K349)</f>
        <v>0</v>
      </c>
      <c r="L345" s="230"/>
      <c r="M345" s="230">
        <f>SUM(M346:M349)</f>
        <v>0</v>
      </c>
      <c r="N345" s="229"/>
      <c r="O345" s="229">
        <f>SUM(O346:O349)</f>
        <v>0.05</v>
      </c>
      <c r="P345" s="229"/>
      <c r="Q345" s="229">
        <f>SUM(Q346:Q349)</f>
        <v>0</v>
      </c>
      <c r="R345" s="230"/>
      <c r="S345" s="230"/>
      <c r="T345" s="231"/>
      <c r="U345" s="225"/>
      <c r="V345" s="225">
        <f>SUM(V346:V349)</f>
        <v>9.91</v>
      </c>
      <c r="W345" s="225"/>
      <c r="X345" s="225"/>
      <c r="Y345" s="225"/>
      <c r="AG345" t="s">
        <v>234</v>
      </c>
    </row>
    <row r="346" spans="1:60" ht="22.5" outlineLevel="1" x14ac:dyDescent="0.2">
      <c r="A346" s="233">
        <v>74</v>
      </c>
      <c r="B346" s="234" t="s">
        <v>597</v>
      </c>
      <c r="C346" s="244" t="s">
        <v>598</v>
      </c>
      <c r="D346" s="235" t="s">
        <v>327</v>
      </c>
      <c r="E346" s="236">
        <v>141.63339999999999</v>
      </c>
      <c r="F346" s="237">
        <f>H346+J346</f>
        <v>0</v>
      </c>
      <c r="G346" s="237">
        <f>ROUND(E346*F346,2)</f>
        <v>0</v>
      </c>
      <c r="H346" s="238"/>
      <c r="I346" s="237">
        <f>ROUND(E346*H346,2)</f>
        <v>0</v>
      </c>
      <c r="J346" s="238"/>
      <c r="K346" s="237">
        <f>ROUND(E346*J346,2)</f>
        <v>0</v>
      </c>
      <c r="L346" s="237">
        <v>21</v>
      </c>
      <c r="M346" s="237">
        <f>G346*(1+L346/100)</f>
        <v>0</v>
      </c>
      <c r="N346" s="236">
        <v>3.2000000000000003E-4</v>
      </c>
      <c r="O346" s="236">
        <f>ROUND(E346*N346,2)</f>
        <v>0.05</v>
      </c>
      <c r="P346" s="236">
        <v>0</v>
      </c>
      <c r="Q346" s="236">
        <f>ROUND(E346*P346,2)</f>
        <v>0</v>
      </c>
      <c r="R346" s="237" t="s">
        <v>362</v>
      </c>
      <c r="S346" s="237" t="s">
        <v>238</v>
      </c>
      <c r="T346" s="239" t="s">
        <v>238</v>
      </c>
      <c r="U346" s="223">
        <v>7.0000000000000007E-2</v>
      </c>
      <c r="V346" s="223">
        <f>ROUND(E346*U346,2)</f>
        <v>9.91</v>
      </c>
      <c r="W346" s="223"/>
      <c r="X346" s="223" t="s">
        <v>262</v>
      </c>
      <c r="Y346" s="223" t="s">
        <v>241</v>
      </c>
      <c r="Z346" s="212"/>
      <c r="AA346" s="212"/>
      <c r="AB346" s="212"/>
      <c r="AC346" s="212"/>
      <c r="AD346" s="212"/>
      <c r="AE346" s="212"/>
      <c r="AF346" s="212"/>
      <c r="AG346" s="212" t="s">
        <v>263</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4" t="s">
        <v>599</v>
      </c>
      <c r="D347" s="251"/>
      <c r="E347" s="251"/>
      <c r="F347" s="251"/>
      <c r="G347" s="251"/>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265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55" t="s">
        <v>600</v>
      </c>
      <c r="D348" s="249"/>
      <c r="E348" s="250">
        <v>141.63339999999999</v>
      </c>
      <c r="F348" s="223"/>
      <c r="G348" s="223"/>
      <c r="H348" s="223"/>
      <c r="I348" s="223"/>
      <c r="J348" s="223"/>
      <c r="K348" s="223"/>
      <c r="L348" s="223"/>
      <c r="M348" s="223"/>
      <c r="N348" s="222"/>
      <c r="O348" s="222"/>
      <c r="P348" s="222"/>
      <c r="Q348" s="222"/>
      <c r="R348" s="223"/>
      <c r="S348" s="223"/>
      <c r="T348" s="223"/>
      <c r="U348" s="223"/>
      <c r="V348" s="223"/>
      <c r="W348" s="223"/>
      <c r="X348" s="223"/>
      <c r="Y348" s="223"/>
      <c r="Z348" s="212"/>
      <c r="AA348" s="212"/>
      <c r="AB348" s="212"/>
      <c r="AC348" s="212"/>
      <c r="AD348" s="212"/>
      <c r="AE348" s="212"/>
      <c r="AF348" s="212"/>
      <c r="AG348" s="212" t="s">
        <v>267</v>
      </c>
      <c r="AH348" s="212">
        <v>5</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56"/>
      <c r="D349" s="241"/>
      <c r="E349" s="241"/>
      <c r="F349" s="241"/>
      <c r="G349" s="241"/>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243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x14ac:dyDescent="0.2">
      <c r="A350" s="226" t="s">
        <v>233</v>
      </c>
      <c r="B350" s="227" t="s">
        <v>126</v>
      </c>
      <c r="C350" s="243" t="s">
        <v>127</v>
      </c>
      <c r="D350" s="228"/>
      <c r="E350" s="229"/>
      <c r="F350" s="230"/>
      <c r="G350" s="230">
        <f>SUMIF(AG351:AG420,"&lt;&gt;NOR",G351:G420)</f>
        <v>0</v>
      </c>
      <c r="H350" s="230"/>
      <c r="I350" s="230">
        <f>SUM(I351:I420)</f>
        <v>0</v>
      </c>
      <c r="J350" s="230"/>
      <c r="K350" s="230">
        <f>SUM(K351:K420)</f>
        <v>0</v>
      </c>
      <c r="L350" s="230"/>
      <c r="M350" s="230">
        <f>SUM(M351:M420)</f>
        <v>0</v>
      </c>
      <c r="N350" s="229"/>
      <c r="O350" s="229">
        <f>SUM(O351:O420)</f>
        <v>16.84</v>
      </c>
      <c r="P350" s="229"/>
      <c r="Q350" s="229">
        <f>SUM(Q351:Q420)</f>
        <v>0</v>
      </c>
      <c r="R350" s="230"/>
      <c r="S350" s="230"/>
      <c r="T350" s="231"/>
      <c r="U350" s="225"/>
      <c r="V350" s="225">
        <f>SUM(V351:V420)</f>
        <v>466.75999999999993</v>
      </c>
      <c r="W350" s="225"/>
      <c r="X350" s="225"/>
      <c r="Y350" s="225"/>
      <c r="AG350" t="s">
        <v>234</v>
      </c>
    </row>
    <row r="351" spans="1:60" ht="22.5" outlineLevel="1" x14ac:dyDescent="0.2">
      <c r="A351" s="233">
        <v>75</v>
      </c>
      <c r="B351" s="234" t="s">
        <v>601</v>
      </c>
      <c r="C351" s="244" t="s">
        <v>602</v>
      </c>
      <c r="D351" s="235" t="s">
        <v>327</v>
      </c>
      <c r="E351" s="236">
        <v>16.28</v>
      </c>
      <c r="F351" s="237">
        <f>H351+J351</f>
        <v>0</v>
      </c>
      <c r="G351" s="237">
        <f>ROUND(E351*F351,2)</f>
        <v>0</v>
      </c>
      <c r="H351" s="238"/>
      <c r="I351" s="237">
        <f>ROUND(E351*H351,2)</f>
        <v>0</v>
      </c>
      <c r="J351" s="238"/>
      <c r="K351" s="237">
        <f>ROUND(E351*J351,2)</f>
        <v>0</v>
      </c>
      <c r="L351" s="237">
        <v>21</v>
      </c>
      <c r="M351" s="237">
        <f>G351*(1+L351/100)</f>
        <v>0</v>
      </c>
      <c r="N351" s="236">
        <v>4.0000000000000003E-5</v>
      </c>
      <c r="O351" s="236">
        <f>ROUND(E351*N351,2)</f>
        <v>0</v>
      </c>
      <c r="P351" s="236">
        <v>0</v>
      </c>
      <c r="Q351" s="236">
        <f>ROUND(E351*P351,2)</f>
        <v>0</v>
      </c>
      <c r="R351" s="237" t="s">
        <v>362</v>
      </c>
      <c r="S351" s="237" t="s">
        <v>238</v>
      </c>
      <c r="T351" s="239" t="s">
        <v>238</v>
      </c>
      <c r="U351" s="223">
        <v>7.8E-2</v>
      </c>
      <c r="V351" s="223">
        <f>ROUND(E351*U351,2)</f>
        <v>1.27</v>
      </c>
      <c r="W351" s="223"/>
      <c r="X351" s="223" t="s">
        <v>262</v>
      </c>
      <c r="Y351" s="223" t="s">
        <v>241</v>
      </c>
      <c r="Z351" s="212"/>
      <c r="AA351" s="212"/>
      <c r="AB351" s="212"/>
      <c r="AC351" s="212"/>
      <c r="AD351" s="212"/>
      <c r="AE351" s="212"/>
      <c r="AF351" s="212"/>
      <c r="AG351" s="212" t="s">
        <v>263</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22.5" outlineLevel="2" x14ac:dyDescent="0.2">
      <c r="A352" s="219"/>
      <c r="B352" s="220"/>
      <c r="C352" s="254" t="s">
        <v>603</v>
      </c>
      <c r="D352" s="251"/>
      <c r="E352" s="251"/>
      <c r="F352" s="251"/>
      <c r="G352" s="251"/>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265</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52" t="str">
        <f>C352</f>
        <v>které se zřizují před úpravami povrchu, a obalení osazených dveřních zárubní před znečištěním při úpravách povrchu nástřikem plastických maltovin včetně pozdějšího odkrytí,</v>
      </c>
      <c r="BB352" s="212"/>
      <c r="BC352" s="212"/>
      <c r="BD352" s="212"/>
      <c r="BE352" s="212"/>
      <c r="BF352" s="212"/>
      <c r="BG352" s="212"/>
      <c r="BH352" s="212"/>
    </row>
    <row r="353" spans="1:60" outlineLevel="2" x14ac:dyDescent="0.2">
      <c r="A353" s="219"/>
      <c r="B353" s="220"/>
      <c r="C353" s="255" t="s">
        <v>604</v>
      </c>
      <c r="D353" s="249"/>
      <c r="E353" s="250">
        <v>10.28</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267</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5" t="s">
        <v>605</v>
      </c>
      <c r="D354" s="249"/>
      <c r="E354" s="250">
        <v>6</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267</v>
      </c>
      <c r="AH354" s="212">
        <v>5</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56"/>
      <c r="D355" s="241"/>
      <c r="E355" s="241"/>
      <c r="F355" s="241"/>
      <c r="G355" s="241"/>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243</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33">
        <v>76</v>
      </c>
      <c r="B356" s="234" t="s">
        <v>606</v>
      </c>
      <c r="C356" s="244" t="s">
        <v>607</v>
      </c>
      <c r="D356" s="235" t="s">
        <v>327</v>
      </c>
      <c r="E356" s="236">
        <v>56.452500000000001</v>
      </c>
      <c r="F356" s="237">
        <f>H356+J356</f>
        <v>0</v>
      </c>
      <c r="G356" s="237">
        <f>ROUND(E356*F356,2)</f>
        <v>0</v>
      </c>
      <c r="H356" s="238"/>
      <c r="I356" s="237">
        <f>ROUND(E356*H356,2)</f>
        <v>0</v>
      </c>
      <c r="J356" s="238"/>
      <c r="K356" s="237">
        <f>ROUND(E356*J356,2)</f>
        <v>0</v>
      </c>
      <c r="L356" s="237">
        <v>21</v>
      </c>
      <c r="M356" s="237">
        <f>G356*(1+L356/100)</f>
        <v>0</v>
      </c>
      <c r="N356" s="236">
        <v>2.9850000000000002E-2</v>
      </c>
      <c r="O356" s="236">
        <f>ROUND(E356*N356,2)</f>
        <v>1.69</v>
      </c>
      <c r="P356" s="236">
        <v>0</v>
      </c>
      <c r="Q356" s="236">
        <f>ROUND(E356*P356,2)</f>
        <v>0</v>
      </c>
      <c r="R356" s="237" t="s">
        <v>362</v>
      </c>
      <c r="S356" s="237" t="s">
        <v>238</v>
      </c>
      <c r="T356" s="239" t="s">
        <v>238</v>
      </c>
      <c r="U356" s="223">
        <v>0.83199999999999996</v>
      </c>
      <c r="V356" s="223">
        <f>ROUND(E356*U356,2)</f>
        <v>46.97</v>
      </c>
      <c r="W356" s="223"/>
      <c r="X356" s="223" t="s">
        <v>262</v>
      </c>
      <c r="Y356" s="223" t="s">
        <v>241</v>
      </c>
      <c r="Z356" s="212"/>
      <c r="AA356" s="212"/>
      <c r="AB356" s="212"/>
      <c r="AC356" s="212"/>
      <c r="AD356" s="212"/>
      <c r="AE356" s="212"/>
      <c r="AF356" s="212"/>
      <c r="AG356" s="212" t="s">
        <v>263</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54" t="s">
        <v>608</v>
      </c>
      <c r="D357" s="251"/>
      <c r="E357" s="251"/>
      <c r="F357" s="251"/>
      <c r="G357" s="251"/>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265</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55" t="s">
        <v>609</v>
      </c>
      <c r="D358" s="249"/>
      <c r="E358" s="250">
        <v>56.452500000000001</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267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6"/>
      <c r="D359" s="241"/>
      <c r="E359" s="241"/>
      <c r="F359" s="241"/>
      <c r="G359" s="241"/>
      <c r="H359" s="223"/>
      <c r="I359" s="223"/>
      <c r="J359" s="223"/>
      <c r="K359" s="223"/>
      <c r="L359" s="223"/>
      <c r="M359" s="223"/>
      <c r="N359" s="222"/>
      <c r="O359" s="222"/>
      <c r="P359" s="222"/>
      <c r="Q359" s="222"/>
      <c r="R359" s="223"/>
      <c r="S359" s="223"/>
      <c r="T359" s="223"/>
      <c r="U359" s="223"/>
      <c r="V359" s="223"/>
      <c r="W359" s="223"/>
      <c r="X359" s="223"/>
      <c r="Y359" s="223"/>
      <c r="Z359" s="212"/>
      <c r="AA359" s="212"/>
      <c r="AB359" s="212"/>
      <c r="AC359" s="212"/>
      <c r="AD359" s="212"/>
      <c r="AE359" s="212"/>
      <c r="AF359" s="212"/>
      <c r="AG359" s="212" t="s">
        <v>243</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33">
        <v>77</v>
      </c>
      <c r="B360" s="234" t="s">
        <v>610</v>
      </c>
      <c r="C360" s="244" t="s">
        <v>611</v>
      </c>
      <c r="D360" s="235" t="s">
        <v>450</v>
      </c>
      <c r="E360" s="236">
        <v>783</v>
      </c>
      <c r="F360" s="237">
        <f>H360+J360</f>
        <v>0</v>
      </c>
      <c r="G360" s="237">
        <f>ROUND(E360*F360,2)</f>
        <v>0</v>
      </c>
      <c r="H360" s="238"/>
      <c r="I360" s="237">
        <f>ROUND(E360*H360,2)</f>
        <v>0</v>
      </c>
      <c r="J360" s="238"/>
      <c r="K360" s="237">
        <f>ROUND(E360*J360,2)</f>
        <v>0</v>
      </c>
      <c r="L360" s="237">
        <v>21</v>
      </c>
      <c r="M360" s="237">
        <f>G360*(1+L360/100)</f>
        <v>0</v>
      </c>
      <c r="N360" s="236">
        <v>1.56E-3</v>
      </c>
      <c r="O360" s="236">
        <f>ROUND(E360*N360,2)</f>
        <v>1.22</v>
      </c>
      <c r="P360" s="236">
        <v>0</v>
      </c>
      <c r="Q360" s="236">
        <f>ROUND(E360*P360,2)</f>
        <v>0</v>
      </c>
      <c r="R360" s="237" t="s">
        <v>376</v>
      </c>
      <c r="S360" s="237" t="s">
        <v>238</v>
      </c>
      <c r="T360" s="239" t="s">
        <v>238</v>
      </c>
      <c r="U360" s="223">
        <v>0.12</v>
      </c>
      <c r="V360" s="223">
        <f>ROUND(E360*U360,2)</f>
        <v>93.96</v>
      </c>
      <c r="W360" s="223"/>
      <c r="X360" s="223" t="s">
        <v>262</v>
      </c>
      <c r="Y360" s="223" t="s">
        <v>241</v>
      </c>
      <c r="Z360" s="212"/>
      <c r="AA360" s="212"/>
      <c r="AB360" s="212"/>
      <c r="AC360" s="212"/>
      <c r="AD360" s="212"/>
      <c r="AE360" s="212"/>
      <c r="AF360" s="212"/>
      <c r="AG360" s="212" t="s">
        <v>263</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4" t="s">
        <v>612</v>
      </c>
      <c r="D361" s="251"/>
      <c r="E361" s="251"/>
      <c r="F361" s="251"/>
      <c r="G361" s="251"/>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265</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55" t="s">
        <v>613</v>
      </c>
      <c r="D362" s="249"/>
      <c r="E362" s="250">
        <v>783</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267</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6"/>
      <c r="D363" s="241"/>
      <c r="E363" s="241"/>
      <c r="F363" s="241"/>
      <c r="G363" s="241"/>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243</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33">
        <v>78</v>
      </c>
      <c r="B364" s="234" t="s">
        <v>614</v>
      </c>
      <c r="C364" s="244" t="s">
        <v>615</v>
      </c>
      <c r="D364" s="235" t="s">
        <v>450</v>
      </c>
      <c r="E364" s="236">
        <v>22.3</v>
      </c>
      <c r="F364" s="237">
        <f>H364+J364</f>
        <v>0</v>
      </c>
      <c r="G364" s="237">
        <f>ROUND(E364*F364,2)</f>
        <v>0</v>
      </c>
      <c r="H364" s="238"/>
      <c r="I364" s="237">
        <f>ROUND(E364*H364,2)</f>
        <v>0</v>
      </c>
      <c r="J364" s="238"/>
      <c r="K364" s="237">
        <f>ROUND(E364*J364,2)</f>
        <v>0</v>
      </c>
      <c r="L364" s="237">
        <v>21</v>
      </c>
      <c r="M364" s="237">
        <f>G364*(1+L364/100)</f>
        <v>0</v>
      </c>
      <c r="N364" s="236">
        <v>4.3299999999999996E-3</v>
      </c>
      <c r="O364" s="236">
        <f>ROUND(E364*N364,2)</f>
        <v>0.1</v>
      </c>
      <c r="P364" s="236">
        <v>0</v>
      </c>
      <c r="Q364" s="236">
        <f>ROUND(E364*P364,2)</f>
        <v>0</v>
      </c>
      <c r="R364" s="237" t="s">
        <v>376</v>
      </c>
      <c r="S364" s="237" t="s">
        <v>238</v>
      </c>
      <c r="T364" s="239" t="s">
        <v>238</v>
      </c>
      <c r="U364" s="223">
        <v>0.152</v>
      </c>
      <c r="V364" s="223">
        <f>ROUND(E364*U364,2)</f>
        <v>3.39</v>
      </c>
      <c r="W364" s="223"/>
      <c r="X364" s="223" t="s">
        <v>262</v>
      </c>
      <c r="Y364" s="223" t="s">
        <v>241</v>
      </c>
      <c r="Z364" s="212"/>
      <c r="AA364" s="212"/>
      <c r="AB364" s="212"/>
      <c r="AC364" s="212"/>
      <c r="AD364" s="212"/>
      <c r="AE364" s="212"/>
      <c r="AF364" s="212"/>
      <c r="AG364" s="212" t="s">
        <v>263</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4" t="s">
        <v>612</v>
      </c>
      <c r="D365" s="251"/>
      <c r="E365" s="251"/>
      <c r="F365" s="251"/>
      <c r="G365" s="251"/>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265</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55" t="s">
        <v>616</v>
      </c>
      <c r="D366" s="249"/>
      <c r="E366" s="250">
        <v>22.3</v>
      </c>
      <c r="F366" s="223"/>
      <c r="G366" s="223"/>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267</v>
      </c>
      <c r="AH366" s="212">
        <v>5</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56"/>
      <c r="D367" s="241"/>
      <c r="E367" s="241"/>
      <c r="F367" s="241"/>
      <c r="G367" s="241"/>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243</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33">
        <v>79</v>
      </c>
      <c r="B368" s="234" t="s">
        <v>617</v>
      </c>
      <c r="C368" s="244" t="s">
        <v>618</v>
      </c>
      <c r="D368" s="235" t="s">
        <v>450</v>
      </c>
      <c r="E368" s="236">
        <v>8.8000000000000007</v>
      </c>
      <c r="F368" s="237">
        <f>H368+J368</f>
        <v>0</v>
      </c>
      <c r="G368" s="237">
        <f>ROUND(E368*F368,2)</f>
        <v>0</v>
      </c>
      <c r="H368" s="238"/>
      <c r="I368" s="237">
        <f>ROUND(E368*H368,2)</f>
        <v>0</v>
      </c>
      <c r="J368" s="238"/>
      <c r="K368" s="237">
        <f>ROUND(E368*J368,2)</f>
        <v>0</v>
      </c>
      <c r="L368" s="237">
        <v>21</v>
      </c>
      <c r="M368" s="237">
        <f>G368*(1+L368/100)</f>
        <v>0</v>
      </c>
      <c r="N368" s="236">
        <v>1.7330000000000002E-2</v>
      </c>
      <c r="O368" s="236">
        <f>ROUND(E368*N368,2)</f>
        <v>0.15</v>
      </c>
      <c r="P368" s="236">
        <v>0</v>
      </c>
      <c r="Q368" s="236">
        <f>ROUND(E368*P368,2)</f>
        <v>0</v>
      </c>
      <c r="R368" s="237" t="s">
        <v>376</v>
      </c>
      <c r="S368" s="237" t="s">
        <v>238</v>
      </c>
      <c r="T368" s="239" t="s">
        <v>238</v>
      </c>
      <c r="U368" s="223">
        <v>0.253</v>
      </c>
      <c r="V368" s="223">
        <f>ROUND(E368*U368,2)</f>
        <v>2.23</v>
      </c>
      <c r="W368" s="223"/>
      <c r="X368" s="223" t="s">
        <v>262</v>
      </c>
      <c r="Y368" s="223" t="s">
        <v>241</v>
      </c>
      <c r="Z368" s="212"/>
      <c r="AA368" s="212"/>
      <c r="AB368" s="212"/>
      <c r="AC368" s="212"/>
      <c r="AD368" s="212"/>
      <c r="AE368" s="212"/>
      <c r="AF368" s="212"/>
      <c r="AG368" s="212" t="s">
        <v>263</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54" t="s">
        <v>612</v>
      </c>
      <c r="D369" s="251"/>
      <c r="E369" s="251"/>
      <c r="F369" s="251"/>
      <c r="G369" s="251"/>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265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55" t="s">
        <v>619</v>
      </c>
      <c r="D370" s="249"/>
      <c r="E370" s="250">
        <v>8.8000000000000007</v>
      </c>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267</v>
      </c>
      <c r="AH370" s="212">
        <v>5</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56"/>
      <c r="D371" s="241"/>
      <c r="E371" s="241"/>
      <c r="F371" s="241"/>
      <c r="G371" s="241"/>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243</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33">
        <v>80</v>
      </c>
      <c r="B372" s="234" t="s">
        <v>620</v>
      </c>
      <c r="C372" s="244" t="s">
        <v>621</v>
      </c>
      <c r="D372" s="235" t="s">
        <v>450</v>
      </c>
      <c r="E372" s="236">
        <v>38</v>
      </c>
      <c r="F372" s="237">
        <f>H372+J372</f>
        <v>0</v>
      </c>
      <c r="G372" s="237">
        <f>ROUND(E372*F372,2)</f>
        <v>0</v>
      </c>
      <c r="H372" s="238"/>
      <c r="I372" s="237">
        <f>ROUND(E372*H372,2)</f>
        <v>0</v>
      </c>
      <c r="J372" s="238"/>
      <c r="K372" s="237">
        <f>ROUND(E372*J372,2)</f>
        <v>0</v>
      </c>
      <c r="L372" s="237">
        <v>21</v>
      </c>
      <c r="M372" s="237">
        <f>G372*(1+L372/100)</f>
        <v>0</v>
      </c>
      <c r="N372" s="236">
        <v>2.3800000000000002E-3</v>
      </c>
      <c r="O372" s="236">
        <f>ROUND(E372*N372,2)</f>
        <v>0.09</v>
      </c>
      <c r="P372" s="236">
        <v>0</v>
      </c>
      <c r="Q372" s="236">
        <f>ROUND(E372*P372,2)</f>
        <v>0</v>
      </c>
      <c r="R372" s="237" t="s">
        <v>376</v>
      </c>
      <c r="S372" s="237" t="s">
        <v>238</v>
      </c>
      <c r="T372" s="239" t="s">
        <v>238</v>
      </c>
      <c r="U372" s="223">
        <v>0.18232999999999999</v>
      </c>
      <c r="V372" s="223">
        <f>ROUND(E372*U372,2)</f>
        <v>6.93</v>
      </c>
      <c r="W372" s="223"/>
      <c r="X372" s="223" t="s">
        <v>262</v>
      </c>
      <c r="Y372" s="223" t="s">
        <v>241</v>
      </c>
      <c r="Z372" s="212"/>
      <c r="AA372" s="212"/>
      <c r="AB372" s="212"/>
      <c r="AC372" s="212"/>
      <c r="AD372" s="212"/>
      <c r="AE372" s="212"/>
      <c r="AF372" s="212"/>
      <c r="AG372" s="212" t="s">
        <v>263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55" t="s">
        <v>622</v>
      </c>
      <c r="D373" s="249"/>
      <c r="E373" s="250">
        <v>38</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267</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56"/>
      <c r="D374" s="241"/>
      <c r="E374" s="241"/>
      <c r="F374" s="241"/>
      <c r="G374" s="241"/>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243</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3">
        <v>81</v>
      </c>
      <c r="B375" s="234" t="s">
        <v>623</v>
      </c>
      <c r="C375" s="244" t="s">
        <v>624</v>
      </c>
      <c r="D375" s="235" t="s">
        <v>327</v>
      </c>
      <c r="E375" s="236">
        <v>39.99</v>
      </c>
      <c r="F375" s="237">
        <f>H375+J375</f>
        <v>0</v>
      </c>
      <c r="G375" s="237">
        <f>ROUND(E375*F375,2)</f>
        <v>0</v>
      </c>
      <c r="H375" s="238"/>
      <c r="I375" s="237">
        <f>ROUND(E375*H375,2)</f>
        <v>0</v>
      </c>
      <c r="J375" s="238"/>
      <c r="K375" s="237">
        <f>ROUND(E375*J375,2)</f>
        <v>0</v>
      </c>
      <c r="L375" s="237">
        <v>21</v>
      </c>
      <c r="M375" s="237">
        <f>G375*(1+L375/100)</f>
        <v>0</v>
      </c>
      <c r="N375" s="236">
        <v>4.4139999999999999E-2</v>
      </c>
      <c r="O375" s="236">
        <f>ROUND(E375*N375,2)</f>
        <v>1.77</v>
      </c>
      <c r="P375" s="236">
        <v>0</v>
      </c>
      <c r="Q375" s="236">
        <f>ROUND(E375*P375,2)</f>
        <v>0</v>
      </c>
      <c r="R375" s="237" t="s">
        <v>362</v>
      </c>
      <c r="S375" s="237" t="s">
        <v>238</v>
      </c>
      <c r="T375" s="239" t="s">
        <v>238</v>
      </c>
      <c r="U375" s="223">
        <v>0.6</v>
      </c>
      <c r="V375" s="223">
        <f>ROUND(E375*U375,2)</f>
        <v>23.99</v>
      </c>
      <c r="W375" s="223"/>
      <c r="X375" s="223" t="s">
        <v>262</v>
      </c>
      <c r="Y375" s="223" t="s">
        <v>241</v>
      </c>
      <c r="Z375" s="212"/>
      <c r="AA375" s="212"/>
      <c r="AB375" s="212"/>
      <c r="AC375" s="212"/>
      <c r="AD375" s="212"/>
      <c r="AE375" s="212"/>
      <c r="AF375" s="212"/>
      <c r="AG375" s="212" t="s">
        <v>263</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5" t="s">
        <v>625</v>
      </c>
      <c r="D376" s="249"/>
      <c r="E376" s="250">
        <v>24.15</v>
      </c>
      <c r="F376" s="223"/>
      <c r="G376" s="223"/>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267</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5" t="s">
        <v>626</v>
      </c>
      <c r="D377" s="249"/>
      <c r="E377" s="250">
        <v>-3.9</v>
      </c>
      <c r="F377" s="223"/>
      <c r="G377" s="223"/>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267</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5" t="s">
        <v>455</v>
      </c>
      <c r="D378" s="249"/>
      <c r="E378" s="250">
        <v>19.739999999999998</v>
      </c>
      <c r="F378" s="223"/>
      <c r="G378" s="223"/>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267</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56"/>
      <c r="D379" s="241"/>
      <c r="E379" s="241"/>
      <c r="F379" s="241"/>
      <c r="G379" s="241"/>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243</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3">
        <v>82</v>
      </c>
      <c r="B380" s="234" t="s">
        <v>627</v>
      </c>
      <c r="C380" s="244" t="s">
        <v>628</v>
      </c>
      <c r="D380" s="235" t="s">
        <v>327</v>
      </c>
      <c r="E380" s="236">
        <v>24.587599999999998</v>
      </c>
      <c r="F380" s="237">
        <f>H380+J380</f>
        <v>0</v>
      </c>
      <c r="G380" s="237">
        <f>ROUND(E380*F380,2)</f>
        <v>0</v>
      </c>
      <c r="H380" s="238"/>
      <c r="I380" s="237">
        <f>ROUND(E380*H380,2)</f>
        <v>0</v>
      </c>
      <c r="J380" s="238"/>
      <c r="K380" s="237">
        <f>ROUND(E380*J380,2)</f>
        <v>0</v>
      </c>
      <c r="L380" s="237">
        <v>21</v>
      </c>
      <c r="M380" s="237">
        <f>G380*(1+L380/100)</f>
        <v>0</v>
      </c>
      <c r="N380" s="236">
        <v>3.4909999999999997E-2</v>
      </c>
      <c r="O380" s="236">
        <f>ROUND(E380*N380,2)</f>
        <v>0.86</v>
      </c>
      <c r="P380" s="236">
        <v>0</v>
      </c>
      <c r="Q380" s="236">
        <f>ROUND(E380*P380,2)</f>
        <v>0</v>
      </c>
      <c r="R380" s="237" t="s">
        <v>376</v>
      </c>
      <c r="S380" s="237" t="s">
        <v>238</v>
      </c>
      <c r="T380" s="239" t="s">
        <v>238</v>
      </c>
      <c r="U380" s="223">
        <v>1.1841699999999999</v>
      </c>
      <c r="V380" s="223">
        <f>ROUND(E380*U380,2)</f>
        <v>29.12</v>
      </c>
      <c r="W380" s="223"/>
      <c r="X380" s="223" t="s">
        <v>262</v>
      </c>
      <c r="Y380" s="223" t="s">
        <v>241</v>
      </c>
      <c r="Z380" s="212"/>
      <c r="AA380" s="212"/>
      <c r="AB380" s="212"/>
      <c r="AC380" s="212"/>
      <c r="AD380" s="212"/>
      <c r="AE380" s="212"/>
      <c r="AF380" s="212"/>
      <c r="AG380" s="212" t="s">
        <v>263</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54" t="s">
        <v>629</v>
      </c>
      <c r="D381" s="251"/>
      <c r="E381" s="251"/>
      <c r="F381" s="251"/>
      <c r="G381" s="251"/>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265</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52" t="str">
        <f>C381</f>
        <v>okenního nebo dveřního, z pomocného pracovního lešení o výšce podlahy do 1900 mm a pro zatížení do 1,5 kPa,</v>
      </c>
      <c r="BB381" s="212"/>
      <c r="BC381" s="212"/>
      <c r="BD381" s="212"/>
      <c r="BE381" s="212"/>
      <c r="BF381" s="212"/>
      <c r="BG381" s="212"/>
      <c r="BH381" s="212"/>
    </row>
    <row r="382" spans="1:60" outlineLevel="2" x14ac:dyDescent="0.2">
      <c r="A382" s="219"/>
      <c r="B382" s="220"/>
      <c r="C382" s="255" t="s">
        <v>630</v>
      </c>
      <c r="D382" s="249"/>
      <c r="E382" s="250">
        <v>2</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267</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5" t="s">
        <v>631</v>
      </c>
      <c r="D383" s="249"/>
      <c r="E383" s="250">
        <v>19.95</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267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5" t="s">
        <v>632</v>
      </c>
      <c r="D384" s="249"/>
      <c r="E384" s="250">
        <v>2.6375999999999999</v>
      </c>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267</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6"/>
      <c r="D385" s="241"/>
      <c r="E385" s="241"/>
      <c r="F385" s="241"/>
      <c r="G385" s="241"/>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243</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2.5" outlineLevel="1" x14ac:dyDescent="0.2">
      <c r="A386" s="233">
        <v>83</v>
      </c>
      <c r="B386" s="234" t="s">
        <v>633</v>
      </c>
      <c r="C386" s="244" t="s">
        <v>634</v>
      </c>
      <c r="D386" s="235" t="s">
        <v>327</v>
      </c>
      <c r="E386" s="236">
        <v>71.252799999999993</v>
      </c>
      <c r="F386" s="237">
        <f>H386+J386</f>
        <v>0</v>
      </c>
      <c r="G386" s="237">
        <f>ROUND(E386*F386,2)</f>
        <v>0</v>
      </c>
      <c r="H386" s="238"/>
      <c r="I386" s="237">
        <f>ROUND(E386*H386,2)</f>
        <v>0</v>
      </c>
      <c r="J386" s="238"/>
      <c r="K386" s="237">
        <f>ROUND(E386*J386,2)</f>
        <v>0</v>
      </c>
      <c r="L386" s="237">
        <v>21</v>
      </c>
      <c r="M386" s="237">
        <f>G386*(1+L386/100)</f>
        <v>0</v>
      </c>
      <c r="N386" s="236">
        <v>3.1600000000000003E-2</v>
      </c>
      <c r="O386" s="236">
        <f>ROUND(E386*N386,2)</f>
        <v>2.25</v>
      </c>
      <c r="P386" s="236">
        <v>0</v>
      </c>
      <c r="Q386" s="236">
        <f>ROUND(E386*P386,2)</f>
        <v>0</v>
      </c>
      <c r="R386" s="237" t="s">
        <v>376</v>
      </c>
      <c r="S386" s="237" t="s">
        <v>238</v>
      </c>
      <c r="T386" s="239" t="s">
        <v>377</v>
      </c>
      <c r="U386" s="223">
        <v>0.73243999999999998</v>
      </c>
      <c r="V386" s="223">
        <f>ROUND(E386*U386,2)</f>
        <v>52.19</v>
      </c>
      <c r="W386" s="223"/>
      <c r="X386" s="223" t="s">
        <v>262</v>
      </c>
      <c r="Y386" s="223" t="s">
        <v>241</v>
      </c>
      <c r="Z386" s="212"/>
      <c r="AA386" s="212"/>
      <c r="AB386" s="212"/>
      <c r="AC386" s="212"/>
      <c r="AD386" s="212"/>
      <c r="AE386" s="212"/>
      <c r="AF386" s="212"/>
      <c r="AG386" s="212" t="s">
        <v>263</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55" t="s">
        <v>635</v>
      </c>
      <c r="D387" s="249"/>
      <c r="E387" s="250">
        <v>67.457800000000006</v>
      </c>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267</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5" t="s">
        <v>636</v>
      </c>
      <c r="D388" s="249"/>
      <c r="E388" s="250">
        <v>3.7949999999999999</v>
      </c>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267</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56"/>
      <c r="D389" s="241"/>
      <c r="E389" s="241"/>
      <c r="F389" s="241"/>
      <c r="G389" s="241"/>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243</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3">
        <v>84</v>
      </c>
      <c r="B390" s="234" t="s">
        <v>637</v>
      </c>
      <c r="C390" s="244" t="s">
        <v>638</v>
      </c>
      <c r="D390" s="235" t="s">
        <v>327</v>
      </c>
      <c r="E390" s="236">
        <v>141.63339999999999</v>
      </c>
      <c r="F390" s="237">
        <f>H390+J390</f>
        <v>0</v>
      </c>
      <c r="G390" s="237">
        <f>ROUND(E390*F390,2)</f>
        <v>0</v>
      </c>
      <c r="H390" s="238"/>
      <c r="I390" s="237">
        <f>ROUND(E390*H390,2)</f>
        <v>0</v>
      </c>
      <c r="J390" s="238"/>
      <c r="K390" s="237">
        <f>ROUND(E390*J390,2)</f>
        <v>0</v>
      </c>
      <c r="L390" s="237">
        <v>21</v>
      </c>
      <c r="M390" s="237">
        <f>G390*(1+L390/100)</f>
        <v>0</v>
      </c>
      <c r="N390" s="236">
        <v>4.4600000000000004E-3</v>
      </c>
      <c r="O390" s="236">
        <f>ROUND(E390*N390,2)</f>
        <v>0.63</v>
      </c>
      <c r="P390" s="236">
        <v>0</v>
      </c>
      <c r="Q390" s="236">
        <f>ROUND(E390*P390,2)</f>
        <v>0</v>
      </c>
      <c r="R390" s="237" t="s">
        <v>362</v>
      </c>
      <c r="S390" s="237" t="s">
        <v>238</v>
      </c>
      <c r="T390" s="239" t="s">
        <v>238</v>
      </c>
      <c r="U390" s="223">
        <v>0.25115999999999999</v>
      </c>
      <c r="V390" s="223">
        <f>ROUND(E390*U390,2)</f>
        <v>35.57</v>
      </c>
      <c r="W390" s="223"/>
      <c r="X390" s="223" t="s">
        <v>262</v>
      </c>
      <c r="Y390" s="223" t="s">
        <v>241</v>
      </c>
      <c r="Z390" s="212"/>
      <c r="AA390" s="212"/>
      <c r="AB390" s="212"/>
      <c r="AC390" s="212"/>
      <c r="AD390" s="212"/>
      <c r="AE390" s="212"/>
      <c r="AF390" s="212"/>
      <c r="AG390" s="212" t="s">
        <v>263</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ht="22.5" outlineLevel="2" x14ac:dyDescent="0.2">
      <c r="A391" s="219"/>
      <c r="B391" s="220"/>
      <c r="C391" s="254" t="s">
        <v>639</v>
      </c>
      <c r="D391" s="251"/>
      <c r="E391" s="251"/>
      <c r="F391" s="251"/>
      <c r="G391" s="251"/>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265</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52" t="str">
        <f>C391</f>
        <v>na rovném povrchu vnitřních stěn, pilířů, svislých panelových konstrukcí, s nejnutnějším obroušením podkladu (pemzou apod.) a oprášením,</v>
      </c>
      <c r="BB391" s="212"/>
      <c r="BC391" s="212"/>
      <c r="BD391" s="212"/>
      <c r="BE391" s="212"/>
      <c r="BF391" s="212"/>
      <c r="BG391" s="212"/>
      <c r="BH391" s="212"/>
    </row>
    <row r="392" spans="1:60" outlineLevel="2" x14ac:dyDescent="0.2">
      <c r="A392" s="219"/>
      <c r="B392" s="220"/>
      <c r="C392" s="255" t="s">
        <v>640</v>
      </c>
      <c r="D392" s="249"/>
      <c r="E392" s="250">
        <v>56.634</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267</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5" t="s">
        <v>641</v>
      </c>
      <c r="D393" s="249"/>
      <c r="E393" s="250">
        <v>66.043400000000005</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267</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5" t="s">
        <v>642</v>
      </c>
      <c r="D394" s="249"/>
      <c r="E394" s="250">
        <v>7.9560000000000004</v>
      </c>
      <c r="F394" s="223"/>
      <c r="G394" s="223"/>
      <c r="H394" s="223"/>
      <c r="I394" s="223"/>
      <c r="J394" s="223"/>
      <c r="K394" s="223"/>
      <c r="L394" s="223"/>
      <c r="M394" s="223"/>
      <c r="N394" s="222"/>
      <c r="O394" s="222"/>
      <c r="P394" s="222"/>
      <c r="Q394" s="222"/>
      <c r="R394" s="223"/>
      <c r="S394" s="223"/>
      <c r="T394" s="223"/>
      <c r="U394" s="223"/>
      <c r="V394" s="223"/>
      <c r="W394" s="223"/>
      <c r="X394" s="223"/>
      <c r="Y394" s="223"/>
      <c r="Z394" s="212"/>
      <c r="AA394" s="212"/>
      <c r="AB394" s="212"/>
      <c r="AC394" s="212"/>
      <c r="AD394" s="212"/>
      <c r="AE394" s="212"/>
      <c r="AF394" s="212"/>
      <c r="AG394" s="212" t="s">
        <v>267</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5" t="s">
        <v>643</v>
      </c>
      <c r="D395" s="249"/>
      <c r="E395" s="250">
        <v>11</v>
      </c>
      <c r="F395" s="223"/>
      <c r="G395" s="223"/>
      <c r="H395" s="223"/>
      <c r="I395" s="223"/>
      <c r="J395" s="223"/>
      <c r="K395" s="223"/>
      <c r="L395" s="223"/>
      <c r="M395" s="223"/>
      <c r="N395" s="222"/>
      <c r="O395" s="222"/>
      <c r="P395" s="222"/>
      <c r="Q395" s="222"/>
      <c r="R395" s="223"/>
      <c r="S395" s="223"/>
      <c r="T395" s="223"/>
      <c r="U395" s="223"/>
      <c r="V395" s="223"/>
      <c r="W395" s="223"/>
      <c r="X395" s="223"/>
      <c r="Y395" s="223"/>
      <c r="Z395" s="212"/>
      <c r="AA395" s="212"/>
      <c r="AB395" s="212"/>
      <c r="AC395" s="212"/>
      <c r="AD395" s="212"/>
      <c r="AE395" s="212"/>
      <c r="AF395" s="212"/>
      <c r="AG395" s="212" t="s">
        <v>267</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56"/>
      <c r="D396" s="241"/>
      <c r="E396" s="241"/>
      <c r="F396" s="241"/>
      <c r="G396" s="241"/>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243</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33">
        <v>85</v>
      </c>
      <c r="B397" s="234" t="s">
        <v>644</v>
      </c>
      <c r="C397" s="244" t="s">
        <v>645</v>
      </c>
      <c r="D397" s="235" t="s">
        <v>327</v>
      </c>
      <c r="E397" s="236">
        <v>264.57400000000001</v>
      </c>
      <c r="F397" s="237">
        <f>H397+J397</f>
        <v>0</v>
      </c>
      <c r="G397" s="237">
        <f>ROUND(E397*F397,2)</f>
        <v>0</v>
      </c>
      <c r="H397" s="238"/>
      <c r="I397" s="237">
        <f>ROUND(E397*H397,2)</f>
        <v>0</v>
      </c>
      <c r="J397" s="238"/>
      <c r="K397" s="237">
        <f>ROUND(E397*J397,2)</f>
        <v>0</v>
      </c>
      <c r="L397" s="237">
        <v>21</v>
      </c>
      <c r="M397" s="237">
        <f>G397*(1+L397/100)</f>
        <v>0</v>
      </c>
      <c r="N397" s="236">
        <v>2.7980000000000001E-2</v>
      </c>
      <c r="O397" s="236">
        <f>ROUND(E397*N397,2)</f>
        <v>7.4</v>
      </c>
      <c r="P397" s="236">
        <v>0</v>
      </c>
      <c r="Q397" s="236">
        <f>ROUND(E397*P397,2)</f>
        <v>0</v>
      </c>
      <c r="R397" s="237" t="s">
        <v>362</v>
      </c>
      <c r="S397" s="237" t="s">
        <v>238</v>
      </c>
      <c r="T397" s="239" t="s">
        <v>238</v>
      </c>
      <c r="U397" s="223">
        <v>0.626</v>
      </c>
      <c r="V397" s="223">
        <f>ROUND(E397*U397,2)</f>
        <v>165.62</v>
      </c>
      <c r="W397" s="223"/>
      <c r="X397" s="223" t="s">
        <v>262</v>
      </c>
      <c r="Y397" s="223" t="s">
        <v>241</v>
      </c>
      <c r="Z397" s="212"/>
      <c r="AA397" s="212"/>
      <c r="AB397" s="212"/>
      <c r="AC397" s="212"/>
      <c r="AD397" s="212"/>
      <c r="AE397" s="212"/>
      <c r="AF397" s="212"/>
      <c r="AG397" s="212" t="s">
        <v>263</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54" t="s">
        <v>646</v>
      </c>
      <c r="D398" s="251"/>
      <c r="E398" s="251"/>
      <c r="F398" s="251"/>
      <c r="G398" s="251"/>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265</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52" t="str">
        <f>C398</f>
        <v>omítka vápenocementová, strojně nebo ručně nanášená v podlaží i ve schodišti na jakýkoliv druh podkladu, kompletní souvrství</v>
      </c>
      <c r="BB398" s="212"/>
      <c r="BC398" s="212"/>
      <c r="BD398" s="212"/>
      <c r="BE398" s="212"/>
      <c r="BF398" s="212"/>
      <c r="BG398" s="212"/>
      <c r="BH398" s="212"/>
    </row>
    <row r="399" spans="1:60" outlineLevel="2" x14ac:dyDescent="0.2">
      <c r="A399" s="219"/>
      <c r="B399" s="220"/>
      <c r="C399" s="255" t="s">
        <v>647</v>
      </c>
      <c r="D399" s="249"/>
      <c r="E399" s="250">
        <v>167.76</v>
      </c>
      <c r="F399" s="223"/>
      <c r="G399" s="223"/>
      <c r="H399" s="223"/>
      <c r="I399" s="223"/>
      <c r="J399" s="223"/>
      <c r="K399" s="223"/>
      <c r="L399" s="223"/>
      <c r="M399" s="223"/>
      <c r="N399" s="222"/>
      <c r="O399" s="222"/>
      <c r="P399" s="222"/>
      <c r="Q399" s="222"/>
      <c r="R399" s="223"/>
      <c r="S399" s="223"/>
      <c r="T399" s="223"/>
      <c r="U399" s="223"/>
      <c r="V399" s="223"/>
      <c r="W399" s="223"/>
      <c r="X399" s="223"/>
      <c r="Y399" s="223"/>
      <c r="Z399" s="212"/>
      <c r="AA399" s="212"/>
      <c r="AB399" s="212"/>
      <c r="AC399" s="212"/>
      <c r="AD399" s="212"/>
      <c r="AE399" s="212"/>
      <c r="AF399" s="212"/>
      <c r="AG399" s="212" t="s">
        <v>267</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5" t="s">
        <v>648</v>
      </c>
      <c r="D400" s="249"/>
      <c r="E400" s="250">
        <v>80.78</v>
      </c>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267</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5" t="s">
        <v>649</v>
      </c>
      <c r="D401" s="249"/>
      <c r="E401" s="250">
        <v>9.9</v>
      </c>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267</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5" t="s">
        <v>650</v>
      </c>
      <c r="D402" s="249"/>
      <c r="E402" s="250"/>
      <c r="F402" s="223"/>
      <c r="G402" s="223"/>
      <c r="H402" s="223"/>
      <c r="I402" s="223"/>
      <c r="J402" s="223"/>
      <c r="K402" s="223"/>
      <c r="L402" s="223"/>
      <c r="M402" s="223"/>
      <c r="N402" s="222"/>
      <c r="O402" s="222"/>
      <c r="P402" s="222"/>
      <c r="Q402" s="222"/>
      <c r="R402" s="223"/>
      <c r="S402" s="223"/>
      <c r="T402" s="223"/>
      <c r="U402" s="223"/>
      <c r="V402" s="223"/>
      <c r="W402" s="223"/>
      <c r="X402" s="223"/>
      <c r="Y402" s="223"/>
      <c r="Z402" s="212"/>
      <c r="AA402" s="212"/>
      <c r="AB402" s="212"/>
      <c r="AC402" s="212"/>
      <c r="AD402" s="212"/>
      <c r="AE402" s="212"/>
      <c r="AF402" s="212"/>
      <c r="AG402" s="212" t="s">
        <v>267</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5" t="s">
        <v>651</v>
      </c>
      <c r="D403" s="249"/>
      <c r="E403" s="250">
        <v>1.784</v>
      </c>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267</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5" t="s">
        <v>652</v>
      </c>
      <c r="D404" s="249"/>
      <c r="E404" s="250">
        <v>0.75</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267</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5" t="s">
        <v>653</v>
      </c>
      <c r="D405" s="249"/>
      <c r="E405" s="250">
        <v>3.6</v>
      </c>
      <c r="F405" s="223"/>
      <c r="G405" s="223"/>
      <c r="H405" s="223"/>
      <c r="I405" s="223"/>
      <c r="J405" s="223"/>
      <c r="K405" s="223"/>
      <c r="L405" s="223"/>
      <c r="M405" s="223"/>
      <c r="N405" s="222"/>
      <c r="O405" s="222"/>
      <c r="P405" s="222"/>
      <c r="Q405" s="222"/>
      <c r="R405" s="223"/>
      <c r="S405" s="223"/>
      <c r="T405" s="223"/>
      <c r="U405" s="223"/>
      <c r="V405" s="223"/>
      <c r="W405" s="223"/>
      <c r="X405" s="223"/>
      <c r="Y405" s="223"/>
      <c r="Z405" s="212"/>
      <c r="AA405" s="212"/>
      <c r="AB405" s="212"/>
      <c r="AC405" s="212"/>
      <c r="AD405" s="212"/>
      <c r="AE405" s="212"/>
      <c r="AF405" s="212"/>
      <c r="AG405" s="212" t="s">
        <v>267</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56"/>
      <c r="D406" s="241"/>
      <c r="E406" s="241"/>
      <c r="F406" s="241"/>
      <c r="G406" s="241"/>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243</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33">
        <v>86</v>
      </c>
      <c r="B407" s="234" t="s">
        <v>654</v>
      </c>
      <c r="C407" s="244" t="s">
        <v>655</v>
      </c>
      <c r="D407" s="235" t="s">
        <v>450</v>
      </c>
      <c r="E407" s="236">
        <v>122.96</v>
      </c>
      <c r="F407" s="237">
        <f>H407+J407</f>
        <v>0</v>
      </c>
      <c r="G407" s="237">
        <f>ROUND(E407*F407,2)</f>
        <v>0</v>
      </c>
      <c r="H407" s="238"/>
      <c r="I407" s="237">
        <f>ROUND(E407*H407,2)</f>
        <v>0</v>
      </c>
      <c r="J407" s="238"/>
      <c r="K407" s="237">
        <f>ROUND(E407*J407,2)</f>
        <v>0</v>
      </c>
      <c r="L407" s="237">
        <v>21</v>
      </c>
      <c r="M407" s="237">
        <f>G407*(1+L407/100)</f>
        <v>0</v>
      </c>
      <c r="N407" s="236">
        <v>4.6000000000000001E-4</v>
      </c>
      <c r="O407" s="236">
        <f>ROUND(E407*N407,2)</f>
        <v>0.06</v>
      </c>
      <c r="P407" s="236">
        <v>0</v>
      </c>
      <c r="Q407" s="236">
        <f>ROUND(E407*P407,2)</f>
        <v>0</v>
      </c>
      <c r="R407" s="237" t="s">
        <v>362</v>
      </c>
      <c r="S407" s="237" t="s">
        <v>238</v>
      </c>
      <c r="T407" s="239" t="s">
        <v>238</v>
      </c>
      <c r="U407" s="223">
        <v>0</v>
      </c>
      <c r="V407" s="223">
        <f>ROUND(E407*U407,2)</f>
        <v>0</v>
      </c>
      <c r="W407" s="223"/>
      <c r="X407" s="223" t="s">
        <v>262</v>
      </c>
      <c r="Y407" s="223" t="s">
        <v>241</v>
      </c>
      <c r="Z407" s="212"/>
      <c r="AA407" s="212"/>
      <c r="AB407" s="212"/>
      <c r="AC407" s="212"/>
      <c r="AD407" s="212"/>
      <c r="AE407" s="212"/>
      <c r="AF407" s="212"/>
      <c r="AG407" s="212" t="s">
        <v>263</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54" t="s">
        <v>646</v>
      </c>
      <c r="D408" s="251"/>
      <c r="E408" s="251"/>
      <c r="F408" s="251"/>
      <c r="G408" s="251"/>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265</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52" t="str">
        <f>C408</f>
        <v>omítka vápenocementová, strojně nebo ručně nanášená v podlaží i ve schodišti na jakýkoliv druh podkladu, kompletní souvrství</v>
      </c>
      <c r="BB408" s="212"/>
      <c r="BC408" s="212"/>
      <c r="BD408" s="212"/>
      <c r="BE408" s="212"/>
      <c r="BF408" s="212"/>
      <c r="BG408" s="212"/>
      <c r="BH408" s="212"/>
    </row>
    <row r="409" spans="1:60" outlineLevel="2" x14ac:dyDescent="0.2">
      <c r="A409" s="219"/>
      <c r="B409" s="220"/>
      <c r="C409" s="255" t="s">
        <v>656</v>
      </c>
      <c r="D409" s="249"/>
      <c r="E409" s="250">
        <v>12.96</v>
      </c>
      <c r="F409" s="223"/>
      <c r="G409" s="223"/>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267</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5" t="s">
        <v>657</v>
      </c>
      <c r="D410" s="249"/>
      <c r="E410" s="250">
        <v>66</v>
      </c>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267</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5" t="s">
        <v>658</v>
      </c>
      <c r="D411" s="249"/>
      <c r="E411" s="250">
        <v>44</v>
      </c>
      <c r="F411" s="223"/>
      <c r="G411" s="223"/>
      <c r="H411" s="223"/>
      <c r="I411" s="223"/>
      <c r="J411" s="223"/>
      <c r="K411" s="223"/>
      <c r="L411" s="223"/>
      <c r="M411" s="223"/>
      <c r="N411" s="222"/>
      <c r="O411" s="222"/>
      <c r="P411" s="222"/>
      <c r="Q411" s="222"/>
      <c r="R411" s="223"/>
      <c r="S411" s="223"/>
      <c r="T411" s="223"/>
      <c r="U411" s="223"/>
      <c r="V411" s="223"/>
      <c r="W411" s="223"/>
      <c r="X411" s="223"/>
      <c r="Y411" s="223"/>
      <c r="Z411" s="212"/>
      <c r="AA411" s="212"/>
      <c r="AB411" s="212"/>
      <c r="AC411" s="212"/>
      <c r="AD411" s="212"/>
      <c r="AE411" s="212"/>
      <c r="AF411" s="212"/>
      <c r="AG411" s="212" t="s">
        <v>267</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56"/>
      <c r="D412" s="241"/>
      <c r="E412" s="241"/>
      <c r="F412" s="241"/>
      <c r="G412" s="241"/>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243</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33">
        <v>87</v>
      </c>
      <c r="B413" s="234" t="s">
        <v>659</v>
      </c>
      <c r="C413" s="244" t="s">
        <v>660</v>
      </c>
      <c r="D413" s="235" t="s">
        <v>327</v>
      </c>
      <c r="E413" s="236">
        <v>12.986499999999999</v>
      </c>
      <c r="F413" s="237">
        <f>H413+J413</f>
        <v>0</v>
      </c>
      <c r="G413" s="237">
        <f>ROUND(E413*F413,2)</f>
        <v>0</v>
      </c>
      <c r="H413" s="238"/>
      <c r="I413" s="237">
        <f>ROUND(E413*H413,2)</f>
        <v>0</v>
      </c>
      <c r="J413" s="238"/>
      <c r="K413" s="237">
        <f>ROUND(E413*J413,2)</f>
        <v>0</v>
      </c>
      <c r="L413" s="237">
        <v>21</v>
      </c>
      <c r="M413" s="237">
        <f>G413*(1+L413/100)</f>
        <v>0</v>
      </c>
      <c r="N413" s="236">
        <v>4.777E-2</v>
      </c>
      <c r="O413" s="236">
        <f>ROUND(E413*N413,2)</f>
        <v>0.62</v>
      </c>
      <c r="P413" s="236">
        <v>0</v>
      </c>
      <c r="Q413" s="236">
        <f>ROUND(E413*P413,2)</f>
        <v>0</v>
      </c>
      <c r="R413" s="237" t="s">
        <v>376</v>
      </c>
      <c r="S413" s="237" t="s">
        <v>238</v>
      </c>
      <c r="T413" s="239" t="s">
        <v>238</v>
      </c>
      <c r="U413" s="223">
        <v>0.42480000000000001</v>
      </c>
      <c r="V413" s="223">
        <f>ROUND(E413*U413,2)</f>
        <v>5.52</v>
      </c>
      <c r="W413" s="223"/>
      <c r="X413" s="223" t="s">
        <v>262</v>
      </c>
      <c r="Y413" s="223" t="s">
        <v>241</v>
      </c>
      <c r="Z413" s="212"/>
      <c r="AA413" s="212"/>
      <c r="AB413" s="212"/>
      <c r="AC413" s="212"/>
      <c r="AD413" s="212"/>
      <c r="AE413" s="212"/>
      <c r="AF413" s="212"/>
      <c r="AG413" s="212" t="s">
        <v>263</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4" t="s">
        <v>661</v>
      </c>
      <c r="D414" s="251"/>
      <c r="E414" s="251"/>
      <c r="F414" s="251"/>
      <c r="G414" s="251"/>
      <c r="H414" s="223"/>
      <c r="I414" s="223"/>
      <c r="J414" s="223"/>
      <c r="K414" s="223"/>
      <c r="L414" s="223"/>
      <c r="M414" s="223"/>
      <c r="N414" s="222"/>
      <c r="O414" s="222"/>
      <c r="P414" s="222"/>
      <c r="Q414" s="222"/>
      <c r="R414" s="223"/>
      <c r="S414" s="223"/>
      <c r="T414" s="223"/>
      <c r="U414" s="223"/>
      <c r="V414" s="223"/>
      <c r="W414" s="223"/>
      <c r="X414" s="223"/>
      <c r="Y414" s="223"/>
      <c r="Z414" s="212"/>
      <c r="AA414" s="212"/>
      <c r="AB414" s="212"/>
      <c r="AC414" s="212"/>
      <c r="AD414" s="212"/>
      <c r="AE414" s="212"/>
      <c r="AF414" s="212"/>
      <c r="AG414" s="212" t="s">
        <v>265</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55" t="s">
        <v>662</v>
      </c>
      <c r="D415" s="249"/>
      <c r="E415" s="250">
        <v>3.7349999999999999</v>
      </c>
      <c r="F415" s="223"/>
      <c r="G415" s="22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267</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5" t="s">
        <v>663</v>
      </c>
      <c r="D416" s="249"/>
      <c r="E416" s="250">
        <v>3.9529999999999998</v>
      </c>
      <c r="F416" s="223"/>
      <c r="G416" s="223"/>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267</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5" t="s">
        <v>664</v>
      </c>
      <c r="D417" s="249"/>
      <c r="E417" s="250">
        <v>2.9464999999999999</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267</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5" t="s">
        <v>665</v>
      </c>
      <c r="D418" s="249"/>
      <c r="E418" s="250">
        <v>0.84</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267</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5" t="s">
        <v>666</v>
      </c>
      <c r="D419" s="249"/>
      <c r="E419" s="250">
        <v>1.512</v>
      </c>
      <c r="F419" s="223"/>
      <c r="G419" s="223"/>
      <c r="H419" s="223"/>
      <c r="I419" s="223"/>
      <c r="J419" s="223"/>
      <c r="K419" s="223"/>
      <c r="L419" s="223"/>
      <c r="M419" s="223"/>
      <c r="N419" s="222"/>
      <c r="O419" s="222"/>
      <c r="P419" s="222"/>
      <c r="Q419" s="222"/>
      <c r="R419" s="223"/>
      <c r="S419" s="223"/>
      <c r="T419" s="223"/>
      <c r="U419" s="223"/>
      <c r="V419" s="223"/>
      <c r="W419" s="223"/>
      <c r="X419" s="223"/>
      <c r="Y419" s="223"/>
      <c r="Z419" s="212"/>
      <c r="AA419" s="212"/>
      <c r="AB419" s="212"/>
      <c r="AC419" s="212"/>
      <c r="AD419" s="212"/>
      <c r="AE419" s="212"/>
      <c r="AF419" s="212"/>
      <c r="AG419" s="212" t="s">
        <v>267</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56"/>
      <c r="D420" s="241"/>
      <c r="E420" s="241"/>
      <c r="F420" s="241"/>
      <c r="G420" s="241"/>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243</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x14ac:dyDescent="0.2">
      <c r="A421" s="226" t="s">
        <v>233</v>
      </c>
      <c r="B421" s="227" t="s">
        <v>128</v>
      </c>
      <c r="C421" s="243" t="s">
        <v>129</v>
      </c>
      <c r="D421" s="228"/>
      <c r="E421" s="229"/>
      <c r="F421" s="230"/>
      <c r="G421" s="230">
        <f>SUMIF(AG422:AG487,"&lt;&gt;NOR",G422:G487)</f>
        <v>0</v>
      </c>
      <c r="H421" s="230"/>
      <c r="I421" s="230">
        <f>SUM(I422:I487)</f>
        <v>0</v>
      </c>
      <c r="J421" s="230"/>
      <c r="K421" s="230">
        <f>SUM(K422:K487)</f>
        <v>0</v>
      </c>
      <c r="L421" s="230"/>
      <c r="M421" s="230">
        <f>SUM(M422:M487)</f>
        <v>0</v>
      </c>
      <c r="N421" s="229"/>
      <c r="O421" s="229">
        <f>SUM(O422:O487)</f>
        <v>6.6899999999999995</v>
      </c>
      <c r="P421" s="229"/>
      <c r="Q421" s="229">
        <f>SUM(Q422:Q487)</f>
        <v>0</v>
      </c>
      <c r="R421" s="230"/>
      <c r="S421" s="230"/>
      <c r="T421" s="231"/>
      <c r="U421" s="225"/>
      <c r="V421" s="225">
        <f>SUM(V422:V487)</f>
        <v>417.60999999999996</v>
      </c>
      <c r="W421" s="225"/>
      <c r="X421" s="225"/>
      <c r="Y421" s="225"/>
      <c r="AG421" t="s">
        <v>234</v>
      </c>
    </row>
    <row r="422" spans="1:60" outlineLevel="1" x14ac:dyDescent="0.2">
      <c r="A422" s="233">
        <v>88</v>
      </c>
      <c r="B422" s="234" t="s">
        <v>667</v>
      </c>
      <c r="C422" s="244" t="s">
        <v>668</v>
      </c>
      <c r="D422" s="235" t="s">
        <v>327</v>
      </c>
      <c r="E422" s="236">
        <v>16.28</v>
      </c>
      <c r="F422" s="237">
        <f>H422+J422</f>
        <v>0</v>
      </c>
      <c r="G422" s="237">
        <f>ROUND(E422*F422,2)</f>
        <v>0</v>
      </c>
      <c r="H422" s="238"/>
      <c r="I422" s="237">
        <f>ROUND(E422*H422,2)</f>
        <v>0</v>
      </c>
      <c r="J422" s="238"/>
      <c r="K422" s="237">
        <f>ROUND(E422*J422,2)</f>
        <v>0</v>
      </c>
      <c r="L422" s="237">
        <v>21</v>
      </c>
      <c r="M422" s="237">
        <f>G422*(1+L422/100)</f>
        <v>0</v>
      </c>
      <c r="N422" s="236">
        <v>4.0000000000000003E-5</v>
      </c>
      <c r="O422" s="236">
        <f>ROUND(E422*N422,2)</f>
        <v>0</v>
      </c>
      <c r="P422" s="236">
        <v>0</v>
      </c>
      <c r="Q422" s="236">
        <f>ROUND(E422*P422,2)</f>
        <v>0</v>
      </c>
      <c r="R422" s="237" t="s">
        <v>362</v>
      </c>
      <c r="S422" s="237" t="s">
        <v>238</v>
      </c>
      <c r="T422" s="239" t="s">
        <v>238</v>
      </c>
      <c r="U422" s="223">
        <v>7.8E-2</v>
      </c>
      <c r="V422" s="223">
        <f>ROUND(E422*U422,2)</f>
        <v>1.27</v>
      </c>
      <c r="W422" s="223"/>
      <c r="X422" s="223" t="s">
        <v>262</v>
      </c>
      <c r="Y422" s="223" t="s">
        <v>241</v>
      </c>
      <c r="Z422" s="212"/>
      <c r="AA422" s="212"/>
      <c r="AB422" s="212"/>
      <c r="AC422" s="212"/>
      <c r="AD422" s="212"/>
      <c r="AE422" s="212"/>
      <c r="AF422" s="212"/>
      <c r="AG422" s="212" t="s">
        <v>263</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ht="22.5" outlineLevel="2" x14ac:dyDescent="0.2">
      <c r="A423" s="219"/>
      <c r="B423" s="220"/>
      <c r="C423" s="254" t="s">
        <v>669</v>
      </c>
      <c r="D423" s="251"/>
      <c r="E423" s="251"/>
      <c r="F423" s="251"/>
      <c r="G423" s="251"/>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265</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52" t="str">
        <f>C423</f>
        <v>s rámy a zárubněmi, zábradlí, předmětů oplechování apod., které se zřizují ještě před úpravami povrchu, před jejich znečištěním při úpravách povrchu nástřikem plastických (lepivých) maltovin</v>
      </c>
      <c r="BB423" s="212"/>
      <c r="BC423" s="212"/>
      <c r="BD423" s="212"/>
      <c r="BE423" s="212"/>
      <c r="BF423" s="212"/>
      <c r="BG423" s="212"/>
      <c r="BH423" s="212"/>
    </row>
    <row r="424" spans="1:60" outlineLevel="2" x14ac:dyDescent="0.2">
      <c r="A424" s="219"/>
      <c r="B424" s="220"/>
      <c r="C424" s="255" t="s">
        <v>670</v>
      </c>
      <c r="D424" s="249"/>
      <c r="E424" s="250">
        <v>16.28</v>
      </c>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267</v>
      </c>
      <c r="AH424" s="212">
        <v>5</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56"/>
      <c r="D425" s="241"/>
      <c r="E425" s="241"/>
      <c r="F425" s="241"/>
      <c r="G425" s="241"/>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243</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3">
        <v>89</v>
      </c>
      <c r="B426" s="234" t="s">
        <v>671</v>
      </c>
      <c r="C426" s="244" t="s">
        <v>672</v>
      </c>
      <c r="D426" s="235" t="s">
        <v>327</v>
      </c>
      <c r="E426" s="236">
        <v>33.93</v>
      </c>
      <c r="F426" s="237">
        <f>H426+J426</f>
        <v>0</v>
      </c>
      <c r="G426" s="237">
        <f>ROUND(E426*F426,2)</f>
        <v>0</v>
      </c>
      <c r="H426" s="238"/>
      <c r="I426" s="237">
        <f>ROUND(E426*H426,2)</f>
        <v>0</v>
      </c>
      <c r="J426" s="238"/>
      <c r="K426" s="237">
        <f>ROUND(E426*J426,2)</f>
        <v>0</v>
      </c>
      <c r="L426" s="237">
        <v>21</v>
      </c>
      <c r="M426" s="237">
        <f>G426*(1+L426/100)</f>
        <v>0</v>
      </c>
      <c r="N426" s="236">
        <v>9.4999999999999998E-3</v>
      </c>
      <c r="O426" s="236">
        <f>ROUND(E426*N426,2)</f>
        <v>0.32</v>
      </c>
      <c r="P426" s="236">
        <v>0</v>
      </c>
      <c r="Q426" s="236">
        <f>ROUND(E426*P426,2)</f>
        <v>0</v>
      </c>
      <c r="R426" s="237" t="s">
        <v>362</v>
      </c>
      <c r="S426" s="237" t="s">
        <v>238</v>
      </c>
      <c r="T426" s="239" t="s">
        <v>238</v>
      </c>
      <c r="U426" s="223">
        <v>0.49299999999999999</v>
      </c>
      <c r="V426" s="223">
        <f>ROUND(E426*U426,2)</f>
        <v>16.73</v>
      </c>
      <c r="W426" s="223"/>
      <c r="X426" s="223" t="s">
        <v>262</v>
      </c>
      <c r="Y426" s="223" t="s">
        <v>241</v>
      </c>
      <c r="Z426" s="212"/>
      <c r="AA426" s="212"/>
      <c r="AB426" s="212"/>
      <c r="AC426" s="212"/>
      <c r="AD426" s="212"/>
      <c r="AE426" s="212"/>
      <c r="AF426" s="212"/>
      <c r="AG426" s="212" t="s">
        <v>263</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4" t="s">
        <v>673</v>
      </c>
      <c r="D427" s="251"/>
      <c r="E427" s="251"/>
      <c r="F427" s="251"/>
      <c r="G427" s="251"/>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265</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52" t="str">
        <f>C427</f>
        <v>nanesení lepicího tmelu na izolační desky, nalepení desek a zajištění talířovými hmoždinkami (6 ks/m2). Bez povrchové úpravy desek.</v>
      </c>
      <c r="BB427" s="212"/>
      <c r="BC427" s="212"/>
      <c r="BD427" s="212"/>
      <c r="BE427" s="212"/>
      <c r="BF427" s="212"/>
      <c r="BG427" s="212"/>
      <c r="BH427" s="212"/>
    </row>
    <row r="428" spans="1:60" outlineLevel="2" x14ac:dyDescent="0.2">
      <c r="A428" s="219"/>
      <c r="B428" s="220"/>
      <c r="C428" s="255" t="s">
        <v>674</v>
      </c>
      <c r="D428" s="249"/>
      <c r="E428" s="250">
        <v>33.93</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267</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6"/>
      <c r="D429" s="241"/>
      <c r="E429" s="241"/>
      <c r="F429" s="241"/>
      <c r="G429" s="241"/>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243</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22.5" outlineLevel="1" x14ac:dyDescent="0.2">
      <c r="A430" s="233">
        <v>90</v>
      </c>
      <c r="B430" s="234" t="s">
        <v>675</v>
      </c>
      <c r="C430" s="244" t="s">
        <v>676</v>
      </c>
      <c r="D430" s="235" t="s">
        <v>327</v>
      </c>
      <c r="E430" s="236">
        <v>23.3</v>
      </c>
      <c r="F430" s="237">
        <f>H430+J430</f>
        <v>0</v>
      </c>
      <c r="G430" s="237">
        <f>ROUND(E430*F430,2)</f>
        <v>0</v>
      </c>
      <c r="H430" s="238"/>
      <c r="I430" s="237">
        <f>ROUND(E430*H430,2)</f>
        <v>0</v>
      </c>
      <c r="J430" s="238"/>
      <c r="K430" s="237">
        <f>ROUND(E430*J430,2)</f>
        <v>0</v>
      </c>
      <c r="L430" s="237">
        <v>21</v>
      </c>
      <c r="M430" s="237">
        <f>G430*(1+L430/100)</f>
        <v>0</v>
      </c>
      <c r="N430" s="236">
        <v>1.9269999999999999E-2</v>
      </c>
      <c r="O430" s="236">
        <f>ROUND(E430*N430,2)</f>
        <v>0.45</v>
      </c>
      <c r="P430" s="236">
        <v>0</v>
      </c>
      <c r="Q430" s="236">
        <f>ROUND(E430*P430,2)</f>
        <v>0</v>
      </c>
      <c r="R430" s="237" t="s">
        <v>362</v>
      </c>
      <c r="S430" s="237" t="s">
        <v>238</v>
      </c>
      <c r="T430" s="239" t="s">
        <v>238</v>
      </c>
      <c r="U430" s="223">
        <v>1.2558</v>
      </c>
      <c r="V430" s="223">
        <f>ROUND(E430*U430,2)</f>
        <v>29.26</v>
      </c>
      <c r="W430" s="223"/>
      <c r="X430" s="223" t="s">
        <v>262</v>
      </c>
      <c r="Y430" s="223" t="s">
        <v>241</v>
      </c>
      <c r="Z430" s="212"/>
      <c r="AA430" s="212"/>
      <c r="AB430" s="212"/>
      <c r="AC430" s="212"/>
      <c r="AD430" s="212"/>
      <c r="AE430" s="212"/>
      <c r="AF430" s="212"/>
      <c r="AG430" s="212" t="s">
        <v>263</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ht="22.5" outlineLevel="2" x14ac:dyDescent="0.2">
      <c r="A431" s="219"/>
      <c r="B431" s="220"/>
      <c r="C431" s="254" t="s">
        <v>677</v>
      </c>
      <c r="D431" s="251"/>
      <c r="E431" s="251"/>
      <c r="F431" s="251"/>
      <c r="G431" s="251"/>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265</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52" t="str">
        <f>C431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31" s="212"/>
      <c r="BC431" s="212"/>
      <c r="BD431" s="212"/>
      <c r="BE431" s="212"/>
      <c r="BF431" s="212"/>
      <c r="BG431" s="212"/>
      <c r="BH431" s="212"/>
    </row>
    <row r="432" spans="1:60" outlineLevel="2" x14ac:dyDescent="0.2">
      <c r="A432" s="219"/>
      <c r="B432" s="220"/>
      <c r="C432" s="255" t="s">
        <v>678</v>
      </c>
      <c r="D432" s="249"/>
      <c r="E432" s="250"/>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267</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5" t="s">
        <v>679</v>
      </c>
      <c r="D433" s="249"/>
      <c r="E433" s="250">
        <v>13</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267</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5" t="s">
        <v>680</v>
      </c>
      <c r="D434" s="249"/>
      <c r="E434" s="250">
        <v>6.56</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267</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5" t="s">
        <v>681</v>
      </c>
      <c r="D435" s="249"/>
      <c r="E435" s="250">
        <v>3.74</v>
      </c>
      <c r="F435" s="223"/>
      <c r="G435" s="223"/>
      <c r="H435" s="223"/>
      <c r="I435" s="223"/>
      <c r="J435" s="223"/>
      <c r="K435" s="223"/>
      <c r="L435" s="223"/>
      <c r="M435" s="223"/>
      <c r="N435" s="222"/>
      <c r="O435" s="222"/>
      <c r="P435" s="222"/>
      <c r="Q435" s="222"/>
      <c r="R435" s="223"/>
      <c r="S435" s="223"/>
      <c r="T435" s="223"/>
      <c r="U435" s="223"/>
      <c r="V435" s="223"/>
      <c r="W435" s="223"/>
      <c r="X435" s="223"/>
      <c r="Y435" s="223"/>
      <c r="Z435" s="212"/>
      <c r="AA435" s="212"/>
      <c r="AB435" s="212"/>
      <c r="AC435" s="212"/>
      <c r="AD435" s="212"/>
      <c r="AE435" s="212"/>
      <c r="AF435" s="212"/>
      <c r="AG435" s="212" t="s">
        <v>267</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56"/>
      <c r="D436" s="241"/>
      <c r="E436" s="241"/>
      <c r="F436" s="241"/>
      <c r="G436" s="241"/>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243</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ht="22.5" outlineLevel="1" x14ac:dyDescent="0.2">
      <c r="A437" s="233">
        <v>91</v>
      </c>
      <c r="B437" s="234" t="s">
        <v>682</v>
      </c>
      <c r="C437" s="244" t="s">
        <v>683</v>
      </c>
      <c r="D437" s="235" t="s">
        <v>327</v>
      </c>
      <c r="E437" s="236">
        <v>198.01840000000001</v>
      </c>
      <c r="F437" s="237">
        <f>H437+J437</f>
        <v>0</v>
      </c>
      <c r="G437" s="237">
        <f>ROUND(E437*F437,2)</f>
        <v>0</v>
      </c>
      <c r="H437" s="238"/>
      <c r="I437" s="237">
        <f>ROUND(E437*H437,2)</f>
        <v>0</v>
      </c>
      <c r="J437" s="238"/>
      <c r="K437" s="237">
        <f>ROUND(E437*J437,2)</f>
        <v>0</v>
      </c>
      <c r="L437" s="237">
        <v>21</v>
      </c>
      <c r="M437" s="237">
        <f>G437*(1+L437/100)</f>
        <v>0</v>
      </c>
      <c r="N437" s="236">
        <v>1.461E-2</v>
      </c>
      <c r="O437" s="236">
        <f>ROUND(E437*N437,2)</f>
        <v>2.89</v>
      </c>
      <c r="P437" s="236">
        <v>0</v>
      </c>
      <c r="Q437" s="236">
        <f>ROUND(E437*P437,2)</f>
        <v>0</v>
      </c>
      <c r="R437" s="237" t="s">
        <v>362</v>
      </c>
      <c r="S437" s="237" t="s">
        <v>238</v>
      </c>
      <c r="T437" s="239" t="s">
        <v>238</v>
      </c>
      <c r="U437" s="223">
        <v>1.2558</v>
      </c>
      <c r="V437" s="223">
        <f>ROUND(E437*U437,2)</f>
        <v>248.67</v>
      </c>
      <c r="W437" s="223"/>
      <c r="X437" s="223" t="s">
        <v>262</v>
      </c>
      <c r="Y437" s="223" t="s">
        <v>241</v>
      </c>
      <c r="Z437" s="212"/>
      <c r="AA437" s="212"/>
      <c r="AB437" s="212"/>
      <c r="AC437" s="212"/>
      <c r="AD437" s="212"/>
      <c r="AE437" s="212"/>
      <c r="AF437" s="212"/>
      <c r="AG437" s="212" t="s">
        <v>263</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ht="33.75" outlineLevel="2" x14ac:dyDescent="0.2">
      <c r="A438" s="219"/>
      <c r="B438" s="220"/>
      <c r="C438" s="254" t="s">
        <v>684</v>
      </c>
      <c r="D438" s="251"/>
      <c r="E438" s="251"/>
      <c r="F438" s="251"/>
      <c r="G438" s="251"/>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265</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52" t="str">
        <f>C438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38" s="212"/>
      <c r="BC438" s="212"/>
      <c r="BD438" s="212"/>
      <c r="BE438" s="212"/>
      <c r="BF438" s="212"/>
      <c r="BG438" s="212"/>
      <c r="BH438" s="212"/>
    </row>
    <row r="439" spans="1:60" outlineLevel="2" x14ac:dyDescent="0.2">
      <c r="A439" s="219"/>
      <c r="B439" s="220"/>
      <c r="C439" s="255" t="s">
        <v>685</v>
      </c>
      <c r="D439" s="249"/>
      <c r="E439" s="250">
        <v>30.6</v>
      </c>
      <c r="F439" s="223"/>
      <c r="G439" s="223"/>
      <c r="H439" s="223"/>
      <c r="I439" s="223"/>
      <c r="J439" s="223"/>
      <c r="K439" s="223"/>
      <c r="L439" s="223"/>
      <c r="M439" s="223"/>
      <c r="N439" s="222"/>
      <c r="O439" s="222"/>
      <c r="P439" s="222"/>
      <c r="Q439" s="222"/>
      <c r="R439" s="223"/>
      <c r="S439" s="223"/>
      <c r="T439" s="223"/>
      <c r="U439" s="223"/>
      <c r="V439" s="223"/>
      <c r="W439" s="223"/>
      <c r="X439" s="223"/>
      <c r="Y439" s="223"/>
      <c r="Z439" s="212"/>
      <c r="AA439" s="212"/>
      <c r="AB439" s="212"/>
      <c r="AC439" s="212"/>
      <c r="AD439" s="212"/>
      <c r="AE439" s="212"/>
      <c r="AF439" s="212"/>
      <c r="AG439" s="212" t="s">
        <v>267</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5" t="s">
        <v>686</v>
      </c>
      <c r="D440" s="249"/>
      <c r="E440" s="250">
        <v>-2.16</v>
      </c>
      <c r="F440" s="223"/>
      <c r="G440" s="22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267</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5" t="s">
        <v>687</v>
      </c>
      <c r="D441" s="249"/>
      <c r="E441" s="250">
        <v>114.61</v>
      </c>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267</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5" t="s">
        <v>688</v>
      </c>
      <c r="D442" s="249"/>
      <c r="E442" s="250">
        <v>-19.440000000000001</v>
      </c>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267</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5" t="s">
        <v>689</v>
      </c>
      <c r="D443" s="249"/>
      <c r="E443" s="250">
        <v>31.5</v>
      </c>
      <c r="F443" s="223"/>
      <c r="G443" s="223"/>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267</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5" t="s">
        <v>690</v>
      </c>
      <c r="D444" s="249"/>
      <c r="E444" s="250">
        <v>-4.5216000000000003</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267</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5" t="s">
        <v>691</v>
      </c>
      <c r="D445" s="249"/>
      <c r="E445" s="250">
        <v>60.03</v>
      </c>
      <c r="F445" s="223"/>
      <c r="G445" s="223"/>
      <c r="H445" s="223"/>
      <c r="I445" s="223"/>
      <c r="J445" s="223"/>
      <c r="K445" s="223"/>
      <c r="L445" s="223"/>
      <c r="M445" s="223"/>
      <c r="N445" s="222"/>
      <c r="O445" s="222"/>
      <c r="P445" s="222"/>
      <c r="Q445" s="222"/>
      <c r="R445" s="223"/>
      <c r="S445" s="223"/>
      <c r="T445" s="223"/>
      <c r="U445" s="223"/>
      <c r="V445" s="223"/>
      <c r="W445" s="223"/>
      <c r="X445" s="223"/>
      <c r="Y445" s="223"/>
      <c r="Z445" s="212"/>
      <c r="AA445" s="212"/>
      <c r="AB445" s="212"/>
      <c r="AC445" s="212"/>
      <c r="AD445" s="212"/>
      <c r="AE445" s="212"/>
      <c r="AF445" s="212"/>
      <c r="AG445" s="212" t="s">
        <v>267</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5" t="s">
        <v>692</v>
      </c>
      <c r="D446" s="249"/>
      <c r="E446" s="250">
        <v>-12.6</v>
      </c>
      <c r="F446" s="223"/>
      <c r="G446" s="223"/>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267</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56"/>
      <c r="D447" s="241"/>
      <c r="E447" s="241"/>
      <c r="F447" s="241"/>
      <c r="G447" s="241"/>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243</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ht="22.5" outlineLevel="1" x14ac:dyDescent="0.2">
      <c r="A448" s="233">
        <v>92</v>
      </c>
      <c r="B448" s="234" t="s">
        <v>693</v>
      </c>
      <c r="C448" s="244" t="s">
        <v>694</v>
      </c>
      <c r="D448" s="235" t="s">
        <v>327</v>
      </c>
      <c r="E448" s="236">
        <v>15.5672</v>
      </c>
      <c r="F448" s="237">
        <f>H448+J448</f>
        <v>0</v>
      </c>
      <c r="G448" s="237">
        <f>ROUND(E448*F448,2)</f>
        <v>0</v>
      </c>
      <c r="H448" s="238"/>
      <c r="I448" s="237">
        <f>ROUND(E448*H448,2)</f>
        <v>0</v>
      </c>
      <c r="J448" s="238"/>
      <c r="K448" s="237">
        <f>ROUND(E448*J448,2)</f>
        <v>0</v>
      </c>
      <c r="L448" s="237">
        <v>21</v>
      </c>
      <c r="M448" s="237">
        <f>G448*(1+L448/100)</f>
        <v>0</v>
      </c>
      <c r="N448" s="236">
        <v>1.3129999999999999E-2</v>
      </c>
      <c r="O448" s="236">
        <f>ROUND(E448*N448,2)</f>
        <v>0.2</v>
      </c>
      <c r="P448" s="236">
        <v>0</v>
      </c>
      <c r="Q448" s="236">
        <f>ROUND(E448*P448,2)</f>
        <v>0</v>
      </c>
      <c r="R448" s="237" t="s">
        <v>362</v>
      </c>
      <c r="S448" s="237" t="s">
        <v>238</v>
      </c>
      <c r="T448" s="239" t="s">
        <v>238</v>
      </c>
      <c r="U448" s="223">
        <v>2.9020000000000001</v>
      </c>
      <c r="V448" s="223">
        <f>ROUND(E448*U448,2)</f>
        <v>45.18</v>
      </c>
      <c r="W448" s="223"/>
      <c r="X448" s="223" t="s">
        <v>262</v>
      </c>
      <c r="Y448" s="223" t="s">
        <v>241</v>
      </c>
      <c r="Z448" s="212"/>
      <c r="AA448" s="212"/>
      <c r="AB448" s="212"/>
      <c r="AC448" s="212"/>
      <c r="AD448" s="212"/>
      <c r="AE448" s="212"/>
      <c r="AF448" s="212"/>
      <c r="AG448" s="212" t="s">
        <v>263</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ht="33.75" outlineLevel="2" x14ac:dyDescent="0.2">
      <c r="A449" s="219"/>
      <c r="B449" s="220"/>
      <c r="C449" s="254" t="s">
        <v>695</v>
      </c>
      <c r="D449" s="251"/>
      <c r="E449" s="251"/>
      <c r="F449" s="251"/>
      <c r="G449" s="251"/>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265</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52" t="str">
        <f>C449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49" s="212"/>
      <c r="BC449" s="212"/>
      <c r="BD449" s="212"/>
      <c r="BE449" s="212"/>
      <c r="BF449" s="212"/>
      <c r="BG449" s="212"/>
      <c r="BH449" s="212"/>
    </row>
    <row r="450" spans="1:60" outlineLevel="2" x14ac:dyDescent="0.2">
      <c r="A450" s="219"/>
      <c r="B450" s="220"/>
      <c r="C450" s="255" t="s">
        <v>696</v>
      </c>
      <c r="D450" s="249"/>
      <c r="E450" s="250">
        <v>0.48</v>
      </c>
      <c r="F450" s="223"/>
      <c r="G450" s="223"/>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267</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5" t="s">
        <v>697</v>
      </c>
      <c r="D451" s="249"/>
      <c r="E451" s="250">
        <v>15.087199999999999</v>
      </c>
      <c r="F451" s="223"/>
      <c r="G451" s="223"/>
      <c r="H451" s="223"/>
      <c r="I451" s="223"/>
      <c r="J451" s="223"/>
      <c r="K451" s="223"/>
      <c r="L451" s="223"/>
      <c r="M451" s="223"/>
      <c r="N451" s="222"/>
      <c r="O451" s="222"/>
      <c r="P451" s="222"/>
      <c r="Q451" s="222"/>
      <c r="R451" s="223"/>
      <c r="S451" s="223"/>
      <c r="T451" s="223"/>
      <c r="U451" s="223"/>
      <c r="V451" s="223"/>
      <c r="W451" s="223"/>
      <c r="X451" s="223"/>
      <c r="Y451" s="223"/>
      <c r="Z451" s="212"/>
      <c r="AA451" s="212"/>
      <c r="AB451" s="212"/>
      <c r="AC451" s="212"/>
      <c r="AD451" s="212"/>
      <c r="AE451" s="212"/>
      <c r="AF451" s="212"/>
      <c r="AG451" s="212" t="s">
        <v>267</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2" x14ac:dyDescent="0.2">
      <c r="A452" s="219"/>
      <c r="B452" s="220"/>
      <c r="C452" s="256"/>
      <c r="D452" s="241"/>
      <c r="E452" s="241"/>
      <c r="F452" s="241"/>
      <c r="G452" s="241"/>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243</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33.75" outlineLevel="1" x14ac:dyDescent="0.2">
      <c r="A453" s="233">
        <v>93</v>
      </c>
      <c r="B453" s="234" t="s">
        <v>698</v>
      </c>
      <c r="C453" s="244" t="s">
        <v>699</v>
      </c>
      <c r="D453" s="235" t="s">
        <v>327</v>
      </c>
      <c r="E453" s="236">
        <v>1</v>
      </c>
      <c r="F453" s="237">
        <f>H453+J453</f>
        <v>0</v>
      </c>
      <c r="G453" s="237">
        <f>ROUND(E453*F453,2)</f>
        <v>0</v>
      </c>
      <c r="H453" s="238"/>
      <c r="I453" s="237">
        <f>ROUND(E453*H453,2)</f>
        <v>0</v>
      </c>
      <c r="J453" s="238"/>
      <c r="K453" s="237">
        <f>ROUND(E453*J453,2)</f>
        <v>0</v>
      </c>
      <c r="L453" s="237">
        <v>21</v>
      </c>
      <c r="M453" s="237">
        <f>G453*(1+L453/100)</f>
        <v>0</v>
      </c>
      <c r="N453" s="236">
        <v>1.6570000000000001E-2</v>
      </c>
      <c r="O453" s="236">
        <f>ROUND(E453*N453,2)</f>
        <v>0.02</v>
      </c>
      <c r="P453" s="236">
        <v>0</v>
      </c>
      <c r="Q453" s="236">
        <f>ROUND(E453*P453,2)</f>
        <v>0</v>
      </c>
      <c r="R453" s="237" t="s">
        <v>362</v>
      </c>
      <c r="S453" s="237" t="s">
        <v>238</v>
      </c>
      <c r="T453" s="239" t="s">
        <v>238</v>
      </c>
      <c r="U453" s="223">
        <v>2.9020000000000001</v>
      </c>
      <c r="V453" s="223">
        <f>ROUND(E453*U453,2)</f>
        <v>2.9</v>
      </c>
      <c r="W453" s="223"/>
      <c r="X453" s="223" t="s">
        <v>262</v>
      </c>
      <c r="Y453" s="223" t="s">
        <v>241</v>
      </c>
      <c r="Z453" s="212"/>
      <c r="AA453" s="212"/>
      <c r="AB453" s="212"/>
      <c r="AC453" s="212"/>
      <c r="AD453" s="212"/>
      <c r="AE453" s="212"/>
      <c r="AF453" s="212"/>
      <c r="AG453" s="212" t="s">
        <v>263</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ht="33.75" outlineLevel="2" x14ac:dyDescent="0.2">
      <c r="A454" s="219"/>
      <c r="B454" s="220"/>
      <c r="C454" s="254" t="s">
        <v>695</v>
      </c>
      <c r="D454" s="251"/>
      <c r="E454" s="251"/>
      <c r="F454" s="251"/>
      <c r="G454" s="251"/>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265</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52" t="str">
        <f>C454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54" s="212"/>
      <c r="BC454" s="212"/>
      <c r="BD454" s="212"/>
      <c r="BE454" s="212"/>
      <c r="BF454" s="212"/>
      <c r="BG454" s="212"/>
      <c r="BH454" s="212"/>
    </row>
    <row r="455" spans="1:60" outlineLevel="2" x14ac:dyDescent="0.2">
      <c r="A455" s="219"/>
      <c r="B455" s="220"/>
      <c r="C455" s="255" t="s">
        <v>700</v>
      </c>
      <c r="D455" s="249"/>
      <c r="E455" s="250">
        <v>1</v>
      </c>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267</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56"/>
      <c r="D456" s="241"/>
      <c r="E456" s="241"/>
      <c r="F456" s="241"/>
      <c r="G456" s="241"/>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243</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33">
        <v>94</v>
      </c>
      <c r="B457" s="234" t="s">
        <v>701</v>
      </c>
      <c r="C457" s="244" t="s">
        <v>702</v>
      </c>
      <c r="D457" s="235" t="s">
        <v>327</v>
      </c>
      <c r="E457" s="236">
        <v>5.0750000000000002</v>
      </c>
      <c r="F457" s="237">
        <f>H457+J457</f>
        <v>0</v>
      </c>
      <c r="G457" s="237">
        <f>ROUND(E457*F457,2)</f>
        <v>0</v>
      </c>
      <c r="H457" s="238"/>
      <c r="I457" s="237">
        <f>ROUND(E457*H457,2)</f>
        <v>0</v>
      </c>
      <c r="J457" s="238"/>
      <c r="K457" s="237">
        <f>ROUND(E457*J457,2)</f>
        <v>0</v>
      </c>
      <c r="L457" s="237">
        <v>21</v>
      </c>
      <c r="M457" s="237">
        <f>G457*(1+L457/100)</f>
        <v>0</v>
      </c>
      <c r="N457" s="236">
        <v>9.0200000000000002E-3</v>
      </c>
      <c r="O457" s="236">
        <f>ROUND(E457*N457,2)</f>
        <v>0.05</v>
      </c>
      <c r="P457" s="236">
        <v>0</v>
      </c>
      <c r="Q457" s="236">
        <f>ROUND(E457*P457,2)</f>
        <v>0</v>
      </c>
      <c r="R457" s="237" t="s">
        <v>362</v>
      </c>
      <c r="S457" s="237" t="s">
        <v>238</v>
      </c>
      <c r="T457" s="239" t="s">
        <v>238</v>
      </c>
      <c r="U457" s="223">
        <v>1.5620000000000001</v>
      </c>
      <c r="V457" s="223">
        <f>ROUND(E457*U457,2)</f>
        <v>7.93</v>
      </c>
      <c r="W457" s="223"/>
      <c r="X457" s="223" t="s">
        <v>262</v>
      </c>
      <c r="Y457" s="223" t="s">
        <v>241</v>
      </c>
      <c r="Z457" s="212"/>
      <c r="AA457" s="212"/>
      <c r="AB457" s="212"/>
      <c r="AC457" s="212"/>
      <c r="AD457" s="212"/>
      <c r="AE457" s="212"/>
      <c r="AF457" s="212"/>
      <c r="AG457" s="212" t="s">
        <v>263</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ht="22.5" outlineLevel="2" x14ac:dyDescent="0.2">
      <c r="A458" s="219"/>
      <c r="B458" s="220"/>
      <c r="C458" s="254" t="s">
        <v>703</v>
      </c>
      <c r="D458" s="251"/>
      <c r="E458" s="251"/>
      <c r="F458" s="251"/>
      <c r="G458" s="251"/>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265</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52" t="str">
        <f>C458</f>
        <v>nanesení lepicího tmelu na izolační desky, nalepení desek, natažení stěrky, vtlačení výztužné tkaniny a přehlazení stěrky. Včetně parapetních lišt.</v>
      </c>
      <c r="BB458" s="212"/>
      <c r="BC458" s="212"/>
      <c r="BD458" s="212"/>
      <c r="BE458" s="212"/>
      <c r="BF458" s="212"/>
      <c r="BG458" s="212"/>
      <c r="BH458" s="212"/>
    </row>
    <row r="459" spans="1:60" outlineLevel="2" x14ac:dyDescent="0.2">
      <c r="A459" s="219"/>
      <c r="B459" s="220"/>
      <c r="C459" s="255" t="s">
        <v>704</v>
      </c>
      <c r="D459" s="249"/>
      <c r="E459" s="250">
        <v>5.0750000000000002</v>
      </c>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267</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56"/>
      <c r="D460" s="241"/>
      <c r="E460" s="241"/>
      <c r="F460" s="241"/>
      <c r="G460" s="241"/>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243</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ht="33.75" outlineLevel="1" x14ac:dyDescent="0.2">
      <c r="A461" s="233">
        <v>95</v>
      </c>
      <c r="B461" s="234" t="s">
        <v>705</v>
      </c>
      <c r="C461" s="244" t="s">
        <v>706</v>
      </c>
      <c r="D461" s="235" t="s">
        <v>327</v>
      </c>
      <c r="E461" s="236">
        <v>146.75</v>
      </c>
      <c r="F461" s="237">
        <f>H461+J461</f>
        <v>0</v>
      </c>
      <c r="G461" s="237">
        <f>ROUND(E461*F461,2)</f>
        <v>0</v>
      </c>
      <c r="H461" s="238"/>
      <c r="I461" s="237">
        <f>ROUND(E461*H461,2)</f>
        <v>0</v>
      </c>
      <c r="J461" s="238"/>
      <c r="K461" s="237">
        <f>ROUND(E461*J461,2)</f>
        <v>0</v>
      </c>
      <c r="L461" s="237">
        <v>21</v>
      </c>
      <c r="M461" s="237">
        <f>G461*(1+L461/100)</f>
        <v>0</v>
      </c>
      <c r="N461" s="236">
        <v>1.865E-2</v>
      </c>
      <c r="O461" s="236">
        <f>ROUND(E461*N461,2)</f>
        <v>2.74</v>
      </c>
      <c r="P461" s="236">
        <v>0</v>
      </c>
      <c r="Q461" s="236">
        <f>ROUND(E461*P461,2)</f>
        <v>0</v>
      </c>
      <c r="R461" s="237" t="s">
        <v>376</v>
      </c>
      <c r="S461" s="237" t="s">
        <v>238</v>
      </c>
      <c r="T461" s="239" t="s">
        <v>238</v>
      </c>
      <c r="U461" s="223">
        <v>0.23425000000000001</v>
      </c>
      <c r="V461" s="223">
        <f>ROUND(E461*U461,2)</f>
        <v>34.380000000000003</v>
      </c>
      <c r="W461" s="223"/>
      <c r="X461" s="223" t="s">
        <v>262</v>
      </c>
      <c r="Y461" s="223" t="s">
        <v>241</v>
      </c>
      <c r="Z461" s="212"/>
      <c r="AA461" s="212"/>
      <c r="AB461" s="212"/>
      <c r="AC461" s="212"/>
      <c r="AD461" s="212"/>
      <c r="AE461" s="212"/>
      <c r="AF461" s="212"/>
      <c r="AG461" s="212" t="s">
        <v>263</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4" t="s">
        <v>707</v>
      </c>
      <c r="D462" s="251"/>
      <c r="E462" s="251"/>
      <c r="F462" s="251"/>
      <c r="G462" s="251"/>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265</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5" t="s">
        <v>708</v>
      </c>
      <c r="D463" s="249"/>
      <c r="E463" s="250">
        <v>146.75</v>
      </c>
      <c r="F463" s="223"/>
      <c r="G463" s="223"/>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267</v>
      </c>
      <c r="AH463" s="212">
        <v>5</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56"/>
      <c r="D464" s="241"/>
      <c r="E464" s="241"/>
      <c r="F464" s="241"/>
      <c r="G464" s="241"/>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243</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33">
        <v>96</v>
      </c>
      <c r="B465" s="234" t="s">
        <v>709</v>
      </c>
      <c r="C465" s="244" t="s">
        <v>710</v>
      </c>
      <c r="D465" s="235" t="s">
        <v>450</v>
      </c>
      <c r="E465" s="236">
        <v>127.41759999999999</v>
      </c>
      <c r="F465" s="237">
        <f>H465+J465</f>
        <v>0</v>
      </c>
      <c r="G465" s="237">
        <f>ROUND(E465*F465,2)</f>
        <v>0</v>
      </c>
      <c r="H465" s="238"/>
      <c r="I465" s="237">
        <f>ROUND(E465*H465,2)</f>
        <v>0</v>
      </c>
      <c r="J465" s="238"/>
      <c r="K465" s="237">
        <f>ROUND(E465*J465,2)</f>
        <v>0</v>
      </c>
      <c r="L465" s="237">
        <v>21</v>
      </c>
      <c r="M465" s="237">
        <f>G465*(1+L465/100)</f>
        <v>0</v>
      </c>
      <c r="N465" s="236">
        <v>1.4999999999999999E-4</v>
      </c>
      <c r="O465" s="236">
        <f>ROUND(E465*N465,2)</f>
        <v>0.02</v>
      </c>
      <c r="P465" s="236">
        <v>0</v>
      </c>
      <c r="Q465" s="236">
        <f>ROUND(E465*P465,2)</f>
        <v>0</v>
      </c>
      <c r="R465" s="237" t="s">
        <v>362</v>
      </c>
      <c r="S465" s="237" t="s">
        <v>238</v>
      </c>
      <c r="T465" s="239" t="s">
        <v>238</v>
      </c>
      <c r="U465" s="223">
        <v>0.06</v>
      </c>
      <c r="V465" s="223">
        <f>ROUND(E465*U465,2)</f>
        <v>7.65</v>
      </c>
      <c r="W465" s="223"/>
      <c r="X465" s="223" t="s">
        <v>262</v>
      </c>
      <c r="Y465" s="223" t="s">
        <v>241</v>
      </c>
      <c r="Z465" s="212"/>
      <c r="AA465" s="212"/>
      <c r="AB465" s="212"/>
      <c r="AC465" s="212"/>
      <c r="AD465" s="212"/>
      <c r="AE465" s="212"/>
      <c r="AF465" s="212"/>
      <c r="AG465" s="212" t="s">
        <v>263</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55" t="s">
        <v>711</v>
      </c>
      <c r="D466" s="249"/>
      <c r="E466" s="250"/>
      <c r="F466" s="223"/>
      <c r="G466" s="22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267</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55" t="s">
        <v>712</v>
      </c>
      <c r="D467" s="249"/>
      <c r="E467" s="250">
        <v>12.24</v>
      </c>
      <c r="F467" s="223"/>
      <c r="G467" s="223"/>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267</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5" t="s">
        <v>713</v>
      </c>
      <c r="D468" s="249"/>
      <c r="E468" s="250">
        <v>0.72</v>
      </c>
      <c r="F468" s="223"/>
      <c r="G468" s="223"/>
      <c r="H468" s="223"/>
      <c r="I468" s="223"/>
      <c r="J468" s="223"/>
      <c r="K468" s="223"/>
      <c r="L468" s="223"/>
      <c r="M468" s="223"/>
      <c r="N468" s="222"/>
      <c r="O468" s="222"/>
      <c r="P468" s="222"/>
      <c r="Q468" s="222"/>
      <c r="R468" s="223"/>
      <c r="S468" s="223"/>
      <c r="T468" s="223"/>
      <c r="U468" s="223"/>
      <c r="V468" s="223"/>
      <c r="W468" s="223"/>
      <c r="X468" s="223"/>
      <c r="Y468" s="223"/>
      <c r="Z468" s="212"/>
      <c r="AA468" s="212"/>
      <c r="AB468" s="212"/>
      <c r="AC468" s="212"/>
      <c r="AD468" s="212"/>
      <c r="AE468" s="212"/>
      <c r="AF468" s="212"/>
      <c r="AG468" s="212" t="s">
        <v>267</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5" t="s">
        <v>714</v>
      </c>
      <c r="D469" s="249"/>
      <c r="E469" s="250">
        <v>12.96</v>
      </c>
      <c r="F469" s="223"/>
      <c r="G469" s="22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267</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5" t="s">
        <v>715</v>
      </c>
      <c r="D470" s="249"/>
      <c r="E470" s="250">
        <v>4.5216000000000003</v>
      </c>
      <c r="F470" s="223"/>
      <c r="G470" s="223"/>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267</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5" t="s">
        <v>716</v>
      </c>
      <c r="D471" s="249"/>
      <c r="E471" s="250"/>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267</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5" t="s">
        <v>717</v>
      </c>
      <c r="D472" s="249"/>
      <c r="E472" s="250">
        <v>2.2999999999999998</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267</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5" t="s">
        <v>718</v>
      </c>
      <c r="D473" s="249"/>
      <c r="E473" s="250">
        <v>0.96</v>
      </c>
      <c r="F473" s="223"/>
      <c r="G473" s="223"/>
      <c r="H473" s="223"/>
      <c r="I473" s="223"/>
      <c r="J473" s="223"/>
      <c r="K473" s="223"/>
      <c r="L473" s="223"/>
      <c r="M473" s="223"/>
      <c r="N473" s="222"/>
      <c r="O473" s="222"/>
      <c r="P473" s="222"/>
      <c r="Q473" s="222"/>
      <c r="R473" s="223"/>
      <c r="S473" s="223"/>
      <c r="T473" s="223"/>
      <c r="U473" s="223"/>
      <c r="V473" s="223"/>
      <c r="W473" s="223"/>
      <c r="X473" s="223"/>
      <c r="Y473" s="223"/>
      <c r="Z473" s="212"/>
      <c r="AA473" s="212"/>
      <c r="AB473" s="212"/>
      <c r="AC473" s="212"/>
      <c r="AD473" s="212"/>
      <c r="AE473" s="212"/>
      <c r="AF473" s="212"/>
      <c r="AG473" s="212" t="s">
        <v>267</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5" t="s">
        <v>719</v>
      </c>
      <c r="D474" s="249"/>
      <c r="E474" s="250">
        <v>2</v>
      </c>
      <c r="F474" s="223"/>
      <c r="G474" s="223"/>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267</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5" t="s">
        <v>720</v>
      </c>
      <c r="D475" s="249"/>
      <c r="E475" s="250">
        <v>8.2799999999999994</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267</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5" t="s">
        <v>721</v>
      </c>
      <c r="D476" s="249"/>
      <c r="E476" s="250"/>
      <c r="F476" s="223"/>
      <c r="G476" s="223"/>
      <c r="H476" s="223"/>
      <c r="I476" s="223"/>
      <c r="J476" s="223"/>
      <c r="K476" s="223"/>
      <c r="L476" s="223"/>
      <c r="M476" s="223"/>
      <c r="N476" s="222"/>
      <c r="O476" s="222"/>
      <c r="P476" s="222"/>
      <c r="Q476" s="222"/>
      <c r="R476" s="223"/>
      <c r="S476" s="223"/>
      <c r="T476" s="223"/>
      <c r="U476" s="223"/>
      <c r="V476" s="223"/>
      <c r="W476" s="223"/>
      <c r="X476" s="223"/>
      <c r="Y476" s="223"/>
      <c r="Z476" s="212"/>
      <c r="AA476" s="212"/>
      <c r="AB476" s="212"/>
      <c r="AC476" s="212"/>
      <c r="AD476" s="212"/>
      <c r="AE476" s="212"/>
      <c r="AF476" s="212"/>
      <c r="AG476" s="212" t="s">
        <v>267</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5" t="s">
        <v>722</v>
      </c>
      <c r="D477" s="249"/>
      <c r="E477" s="250">
        <v>3</v>
      </c>
      <c r="F477" s="223"/>
      <c r="G477" s="223"/>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267</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5" t="s">
        <v>723</v>
      </c>
      <c r="D478" s="249"/>
      <c r="E478" s="250">
        <v>75.436000000000007</v>
      </c>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267</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5" t="s">
        <v>724</v>
      </c>
      <c r="D479" s="249"/>
      <c r="E479" s="250">
        <v>5</v>
      </c>
      <c r="F479" s="223"/>
      <c r="G479" s="223"/>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267</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2" x14ac:dyDescent="0.2">
      <c r="A480" s="219"/>
      <c r="B480" s="220"/>
      <c r="C480" s="256"/>
      <c r="D480" s="241"/>
      <c r="E480" s="241"/>
      <c r="F480" s="241"/>
      <c r="G480" s="241"/>
      <c r="H480" s="223"/>
      <c r="I480" s="223"/>
      <c r="J480" s="223"/>
      <c r="K480" s="223"/>
      <c r="L480" s="223"/>
      <c r="M480" s="223"/>
      <c r="N480" s="222"/>
      <c r="O480" s="222"/>
      <c r="P480" s="222"/>
      <c r="Q480" s="222"/>
      <c r="R480" s="223"/>
      <c r="S480" s="223"/>
      <c r="T480" s="223"/>
      <c r="U480" s="223"/>
      <c r="V480" s="223"/>
      <c r="W480" s="223"/>
      <c r="X480" s="223"/>
      <c r="Y480" s="223"/>
      <c r="Z480" s="212"/>
      <c r="AA480" s="212"/>
      <c r="AB480" s="212"/>
      <c r="AC480" s="212"/>
      <c r="AD480" s="212"/>
      <c r="AE480" s="212"/>
      <c r="AF480" s="212"/>
      <c r="AG480" s="212" t="s">
        <v>243</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33">
        <v>97</v>
      </c>
      <c r="B481" s="234" t="s">
        <v>725</v>
      </c>
      <c r="C481" s="244" t="s">
        <v>726</v>
      </c>
      <c r="D481" s="235" t="s">
        <v>327</v>
      </c>
      <c r="E481" s="236">
        <v>19.739999999999998</v>
      </c>
      <c r="F481" s="237">
        <f>H481+J481</f>
        <v>0</v>
      </c>
      <c r="G481" s="237">
        <f>ROUND(E481*F481,2)</f>
        <v>0</v>
      </c>
      <c r="H481" s="238"/>
      <c r="I481" s="237">
        <f>ROUND(E481*H481,2)</f>
        <v>0</v>
      </c>
      <c r="J481" s="238"/>
      <c r="K481" s="237">
        <f>ROUND(E481*J481,2)</f>
        <v>0</v>
      </c>
      <c r="L481" s="237">
        <v>21</v>
      </c>
      <c r="M481" s="237">
        <f>G481*(1+L481/100)</f>
        <v>0</v>
      </c>
      <c r="N481" s="236">
        <v>0</v>
      </c>
      <c r="O481" s="236">
        <f>ROUND(E481*N481,2)</f>
        <v>0</v>
      </c>
      <c r="P481" s="236">
        <v>0</v>
      </c>
      <c r="Q481" s="236">
        <f>ROUND(E481*P481,2)</f>
        <v>0</v>
      </c>
      <c r="R481" s="237" t="s">
        <v>727</v>
      </c>
      <c r="S481" s="237" t="s">
        <v>238</v>
      </c>
      <c r="T481" s="239" t="s">
        <v>377</v>
      </c>
      <c r="U481" s="223">
        <v>0.38</v>
      </c>
      <c r="V481" s="223">
        <f>ROUND(E481*U481,2)</f>
        <v>7.5</v>
      </c>
      <c r="W481" s="223"/>
      <c r="X481" s="223" t="s">
        <v>262</v>
      </c>
      <c r="Y481" s="223" t="s">
        <v>241</v>
      </c>
      <c r="Z481" s="212"/>
      <c r="AA481" s="212"/>
      <c r="AB481" s="212"/>
      <c r="AC481" s="212"/>
      <c r="AD481" s="212"/>
      <c r="AE481" s="212"/>
      <c r="AF481" s="212"/>
      <c r="AG481" s="212" t="s">
        <v>263</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54" t="s">
        <v>728</v>
      </c>
      <c r="D482" s="251"/>
      <c r="E482" s="251"/>
      <c r="F482" s="251"/>
      <c r="G482" s="251"/>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265</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2" x14ac:dyDescent="0.2">
      <c r="A483" s="219"/>
      <c r="B483" s="220"/>
      <c r="C483" s="255" t="s">
        <v>455</v>
      </c>
      <c r="D483" s="249"/>
      <c r="E483" s="250">
        <v>19.739999999999998</v>
      </c>
      <c r="F483" s="223"/>
      <c r="G483" s="223"/>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267</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56"/>
      <c r="D484" s="241"/>
      <c r="E484" s="241"/>
      <c r="F484" s="241"/>
      <c r="G484" s="241"/>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243</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33">
        <v>98</v>
      </c>
      <c r="B485" s="234" t="s">
        <v>729</v>
      </c>
      <c r="C485" s="244" t="s">
        <v>730</v>
      </c>
      <c r="D485" s="235" t="s">
        <v>327</v>
      </c>
      <c r="E485" s="236">
        <v>146.75</v>
      </c>
      <c r="F485" s="237">
        <f>H485+J485</f>
        <v>0</v>
      </c>
      <c r="G485" s="237">
        <f>ROUND(E485*F485,2)</f>
        <v>0</v>
      </c>
      <c r="H485" s="238"/>
      <c r="I485" s="237">
        <f>ROUND(E485*H485,2)</f>
        <v>0</v>
      </c>
      <c r="J485" s="238"/>
      <c r="K485" s="237">
        <f>ROUND(E485*J485,2)</f>
        <v>0</v>
      </c>
      <c r="L485" s="237">
        <v>21</v>
      </c>
      <c r="M485" s="237">
        <f>G485*(1+L485/100)</f>
        <v>0</v>
      </c>
      <c r="N485" s="236">
        <v>2.0000000000000002E-5</v>
      </c>
      <c r="O485" s="236">
        <f>ROUND(E485*N485,2)</f>
        <v>0</v>
      </c>
      <c r="P485" s="236">
        <v>0</v>
      </c>
      <c r="Q485" s="236">
        <f>ROUND(E485*P485,2)</f>
        <v>0</v>
      </c>
      <c r="R485" s="237" t="s">
        <v>362</v>
      </c>
      <c r="S485" s="237" t="s">
        <v>238</v>
      </c>
      <c r="T485" s="239" t="s">
        <v>238</v>
      </c>
      <c r="U485" s="223">
        <v>0.11</v>
      </c>
      <c r="V485" s="223">
        <f>ROUND(E485*U485,2)</f>
        <v>16.14</v>
      </c>
      <c r="W485" s="223"/>
      <c r="X485" s="223" t="s">
        <v>262</v>
      </c>
      <c r="Y485" s="223" t="s">
        <v>241</v>
      </c>
      <c r="Z485" s="212"/>
      <c r="AA485" s="212"/>
      <c r="AB485" s="212"/>
      <c r="AC485" s="212"/>
      <c r="AD485" s="212"/>
      <c r="AE485" s="212"/>
      <c r="AF485" s="212"/>
      <c r="AG485" s="212" t="s">
        <v>263</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55" t="s">
        <v>731</v>
      </c>
      <c r="D486" s="249"/>
      <c r="E486" s="250">
        <v>146.75</v>
      </c>
      <c r="F486" s="223"/>
      <c r="G486" s="223"/>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267</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6"/>
      <c r="D487" s="241"/>
      <c r="E487" s="241"/>
      <c r="F487" s="241"/>
      <c r="G487" s="241"/>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243</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x14ac:dyDescent="0.2">
      <c r="A488" s="226" t="s">
        <v>233</v>
      </c>
      <c r="B488" s="227" t="s">
        <v>130</v>
      </c>
      <c r="C488" s="243" t="s">
        <v>131</v>
      </c>
      <c r="D488" s="228"/>
      <c r="E488" s="229"/>
      <c r="F488" s="230"/>
      <c r="G488" s="230">
        <f>SUMIF(AG489:AG545,"&lt;&gt;NOR",G489:G545)</f>
        <v>0</v>
      </c>
      <c r="H488" s="230"/>
      <c r="I488" s="230">
        <f>SUM(I489:I545)</f>
        <v>0</v>
      </c>
      <c r="J488" s="230"/>
      <c r="K488" s="230">
        <f>SUM(K489:K545)</f>
        <v>0</v>
      </c>
      <c r="L488" s="230"/>
      <c r="M488" s="230">
        <f>SUM(M489:M545)</f>
        <v>0</v>
      </c>
      <c r="N488" s="229"/>
      <c r="O488" s="229">
        <f>SUM(O489:O545)</f>
        <v>121.95</v>
      </c>
      <c r="P488" s="229"/>
      <c r="Q488" s="229">
        <f>SUM(Q489:Q545)</f>
        <v>0</v>
      </c>
      <c r="R488" s="230"/>
      <c r="S488" s="230"/>
      <c r="T488" s="231"/>
      <c r="U488" s="225"/>
      <c r="V488" s="225">
        <f>SUM(V489:V545)</f>
        <v>212.23999999999998</v>
      </c>
      <c r="W488" s="225"/>
      <c r="X488" s="225"/>
      <c r="Y488" s="225"/>
      <c r="AG488" t="s">
        <v>234</v>
      </c>
    </row>
    <row r="489" spans="1:60" outlineLevel="1" x14ac:dyDescent="0.2">
      <c r="A489" s="233">
        <v>99</v>
      </c>
      <c r="B489" s="234" t="s">
        <v>732</v>
      </c>
      <c r="C489" s="244" t="s">
        <v>733</v>
      </c>
      <c r="D489" s="235" t="s">
        <v>260</v>
      </c>
      <c r="E489" s="236">
        <v>3.24675</v>
      </c>
      <c r="F489" s="237">
        <f>H489+J489</f>
        <v>0</v>
      </c>
      <c r="G489" s="237">
        <f>ROUND(E489*F489,2)</f>
        <v>0</v>
      </c>
      <c r="H489" s="238"/>
      <c r="I489" s="237">
        <f>ROUND(E489*H489,2)</f>
        <v>0</v>
      </c>
      <c r="J489" s="238"/>
      <c r="K489" s="237">
        <f>ROUND(E489*J489,2)</f>
        <v>0</v>
      </c>
      <c r="L489" s="237">
        <v>21</v>
      </c>
      <c r="M489" s="237">
        <f>G489*(1+L489/100)</f>
        <v>0</v>
      </c>
      <c r="N489" s="236">
        <v>2.5249999999999999</v>
      </c>
      <c r="O489" s="236">
        <f>ROUND(E489*N489,2)</f>
        <v>8.1999999999999993</v>
      </c>
      <c r="P489" s="236">
        <v>0</v>
      </c>
      <c r="Q489" s="236">
        <f>ROUND(E489*P489,2)</f>
        <v>0</v>
      </c>
      <c r="R489" s="237" t="s">
        <v>362</v>
      </c>
      <c r="S489" s="237" t="s">
        <v>238</v>
      </c>
      <c r="T489" s="239" t="s">
        <v>377</v>
      </c>
      <c r="U489" s="223">
        <v>3.2130000000000001</v>
      </c>
      <c r="V489" s="223">
        <f>ROUND(E489*U489,2)</f>
        <v>10.43</v>
      </c>
      <c r="W489" s="223"/>
      <c r="X489" s="223" t="s">
        <v>262</v>
      </c>
      <c r="Y489" s="223" t="s">
        <v>241</v>
      </c>
      <c r="Z489" s="212"/>
      <c r="AA489" s="212"/>
      <c r="AB489" s="212"/>
      <c r="AC489" s="212"/>
      <c r="AD489" s="212"/>
      <c r="AE489" s="212"/>
      <c r="AF489" s="212"/>
      <c r="AG489" s="212" t="s">
        <v>263</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2" x14ac:dyDescent="0.2">
      <c r="A490" s="219"/>
      <c r="B490" s="220"/>
      <c r="C490" s="254" t="s">
        <v>734</v>
      </c>
      <c r="D490" s="251"/>
      <c r="E490" s="251"/>
      <c r="F490" s="251"/>
      <c r="G490" s="251"/>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265</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55" t="s">
        <v>735</v>
      </c>
      <c r="D491" s="249"/>
      <c r="E491" s="250">
        <v>3.24675</v>
      </c>
      <c r="F491" s="223"/>
      <c r="G491" s="223"/>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267</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56"/>
      <c r="D492" s="241"/>
      <c r="E492" s="241"/>
      <c r="F492" s="241"/>
      <c r="G492" s="241"/>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243</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33">
        <v>100</v>
      </c>
      <c r="B493" s="234" t="s">
        <v>736</v>
      </c>
      <c r="C493" s="244" t="s">
        <v>737</v>
      </c>
      <c r="D493" s="235" t="s">
        <v>260</v>
      </c>
      <c r="E493" s="236">
        <v>5.4112499999999999</v>
      </c>
      <c r="F493" s="237">
        <f>H493+J493</f>
        <v>0</v>
      </c>
      <c r="G493" s="237">
        <f>ROUND(E493*F493,2)</f>
        <v>0</v>
      </c>
      <c r="H493" s="238"/>
      <c r="I493" s="237">
        <f>ROUND(E493*H493,2)</f>
        <v>0</v>
      </c>
      <c r="J493" s="238"/>
      <c r="K493" s="237">
        <f>ROUND(E493*J493,2)</f>
        <v>0</v>
      </c>
      <c r="L493" s="237">
        <v>21</v>
      </c>
      <c r="M493" s="237">
        <f>G493*(1+L493/100)</f>
        <v>0</v>
      </c>
      <c r="N493" s="236">
        <v>2.5249999999999999</v>
      </c>
      <c r="O493" s="236">
        <f>ROUND(E493*N493,2)</f>
        <v>13.66</v>
      </c>
      <c r="P493" s="236">
        <v>0</v>
      </c>
      <c r="Q493" s="236">
        <f>ROUND(E493*P493,2)</f>
        <v>0</v>
      </c>
      <c r="R493" s="237" t="s">
        <v>362</v>
      </c>
      <c r="S493" s="237" t="s">
        <v>238</v>
      </c>
      <c r="T493" s="239" t="s">
        <v>377</v>
      </c>
      <c r="U493" s="223">
        <v>2.58</v>
      </c>
      <c r="V493" s="223">
        <f>ROUND(E493*U493,2)</f>
        <v>13.96</v>
      </c>
      <c r="W493" s="223"/>
      <c r="X493" s="223" t="s">
        <v>262</v>
      </c>
      <c r="Y493" s="223" t="s">
        <v>241</v>
      </c>
      <c r="Z493" s="212"/>
      <c r="AA493" s="212"/>
      <c r="AB493" s="212"/>
      <c r="AC493" s="212"/>
      <c r="AD493" s="212"/>
      <c r="AE493" s="212"/>
      <c r="AF493" s="212"/>
      <c r="AG493" s="212" t="s">
        <v>263</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54" t="s">
        <v>734</v>
      </c>
      <c r="D494" s="251"/>
      <c r="E494" s="251"/>
      <c r="F494" s="251"/>
      <c r="G494" s="251"/>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265</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55" t="s">
        <v>738</v>
      </c>
      <c r="D495" s="249"/>
      <c r="E495" s="250">
        <v>5.4112499999999999</v>
      </c>
      <c r="F495" s="223"/>
      <c r="G495" s="223"/>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267</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6"/>
      <c r="D496" s="241"/>
      <c r="E496" s="241"/>
      <c r="F496" s="241"/>
      <c r="G496" s="241"/>
      <c r="H496" s="223"/>
      <c r="I496" s="223"/>
      <c r="J496" s="223"/>
      <c r="K496" s="223"/>
      <c r="L496" s="223"/>
      <c r="M496" s="223"/>
      <c r="N496" s="222"/>
      <c r="O496" s="222"/>
      <c r="P496" s="222"/>
      <c r="Q496" s="222"/>
      <c r="R496" s="223"/>
      <c r="S496" s="223"/>
      <c r="T496" s="223"/>
      <c r="U496" s="223"/>
      <c r="V496" s="223"/>
      <c r="W496" s="223"/>
      <c r="X496" s="223"/>
      <c r="Y496" s="223"/>
      <c r="Z496" s="212"/>
      <c r="AA496" s="212"/>
      <c r="AB496" s="212"/>
      <c r="AC496" s="212"/>
      <c r="AD496" s="212"/>
      <c r="AE496" s="212"/>
      <c r="AF496" s="212"/>
      <c r="AG496" s="212" t="s">
        <v>243</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33">
        <v>101</v>
      </c>
      <c r="B497" s="234" t="s">
        <v>739</v>
      </c>
      <c r="C497" s="244" t="s">
        <v>740</v>
      </c>
      <c r="D497" s="235" t="s">
        <v>260</v>
      </c>
      <c r="E497" s="236">
        <v>16.047000000000001</v>
      </c>
      <c r="F497" s="237">
        <f>H497+J497</f>
        <v>0</v>
      </c>
      <c r="G497" s="237">
        <f>ROUND(E497*F497,2)</f>
        <v>0</v>
      </c>
      <c r="H497" s="238"/>
      <c r="I497" s="237">
        <f>ROUND(E497*H497,2)</f>
        <v>0</v>
      </c>
      <c r="J497" s="238"/>
      <c r="K497" s="237">
        <f>ROUND(E497*J497,2)</f>
        <v>0</v>
      </c>
      <c r="L497" s="237">
        <v>21</v>
      </c>
      <c r="M497" s="237">
        <f>G497*(1+L497/100)</f>
        <v>0</v>
      </c>
      <c r="N497" s="236">
        <v>2.5249999999999999</v>
      </c>
      <c r="O497" s="236">
        <f>ROUND(E497*N497,2)</f>
        <v>40.520000000000003</v>
      </c>
      <c r="P497" s="236">
        <v>0</v>
      </c>
      <c r="Q497" s="236">
        <f>ROUND(E497*P497,2)</f>
        <v>0</v>
      </c>
      <c r="R497" s="237" t="s">
        <v>362</v>
      </c>
      <c r="S497" s="237" t="s">
        <v>238</v>
      </c>
      <c r="T497" s="239" t="s">
        <v>238</v>
      </c>
      <c r="U497" s="223">
        <v>2.3170000000000002</v>
      </c>
      <c r="V497" s="223">
        <f>ROUND(E497*U497,2)</f>
        <v>37.18</v>
      </c>
      <c r="W497" s="223"/>
      <c r="X497" s="223" t="s">
        <v>262</v>
      </c>
      <c r="Y497" s="223" t="s">
        <v>241</v>
      </c>
      <c r="Z497" s="212"/>
      <c r="AA497" s="212"/>
      <c r="AB497" s="212"/>
      <c r="AC497" s="212"/>
      <c r="AD497" s="212"/>
      <c r="AE497" s="212"/>
      <c r="AF497" s="212"/>
      <c r="AG497" s="212" t="s">
        <v>263</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54" t="s">
        <v>734</v>
      </c>
      <c r="D498" s="251"/>
      <c r="E498" s="251"/>
      <c r="F498" s="251"/>
      <c r="G498" s="251"/>
      <c r="H498" s="223"/>
      <c r="I498" s="223"/>
      <c r="J498" s="223"/>
      <c r="K498" s="223"/>
      <c r="L498" s="223"/>
      <c r="M498" s="223"/>
      <c r="N498" s="222"/>
      <c r="O498" s="222"/>
      <c r="P498" s="222"/>
      <c r="Q498" s="222"/>
      <c r="R498" s="223"/>
      <c r="S498" s="223"/>
      <c r="T498" s="223"/>
      <c r="U498" s="223"/>
      <c r="V498" s="223"/>
      <c r="W498" s="223"/>
      <c r="X498" s="223"/>
      <c r="Y498" s="223"/>
      <c r="Z498" s="212"/>
      <c r="AA498" s="212"/>
      <c r="AB498" s="212"/>
      <c r="AC498" s="212"/>
      <c r="AD498" s="212"/>
      <c r="AE498" s="212"/>
      <c r="AF498" s="212"/>
      <c r="AG498" s="212" t="s">
        <v>265</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5" t="s">
        <v>741</v>
      </c>
      <c r="D499" s="249"/>
      <c r="E499" s="250">
        <v>9.2070000000000007</v>
      </c>
      <c r="F499" s="223"/>
      <c r="G499" s="223"/>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267</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5" t="s">
        <v>742</v>
      </c>
      <c r="D500" s="249"/>
      <c r="E500" s="250">
        <v>6.6195000000000004</v>
      </c>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267</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5" t="s">
        <v>743</v>
      </c>
      <c r="D501" s="249"/>
      <c r="E501" s="250">
        <v>0.2205</v>
      </c>
      <c r="F501" s="223"/>
      <c r="G501" s="223"/>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267</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56"/>
      <c r="D502" s="241"/>
      <c r="E502" s="241"/>
      <c r="F502" s="241"/>
      <c r="G502" s="241"/>
      <c r="H502" s="223"/>
      <c r="I502" s="223"/>
      <c r="J502" s="223"/>
      <c r="K502" s="223"/>
      <c r="L502" s="223"/>
      <c r="M502" s="223"/>
      <c r="N502" s="222"/>
      <c r="O502" s="222"/>
      <c r="P502" s="222"/>
      <c r="Q502" s="222"/>
      <c r="R502" s="223"/>
      <c r="S502" s="223"/>
      <c r="T502" s="223"/>
      <c r="U502" s="223"/>
      <c r="V502" s="223"/>
      <c r="W502" s="223"/>
      <c r="X502" s="223"/>
      <c r="Y502" s="223"/>
      <c r="Z502" s="212"/>
      <c r="AA502" s="212"/>
      <c r="AB502" s="212"/>
      <c r="AC502" s="212"/>
      <c r="AD502" s="212"/>
      <c r="AE502" s="212"/>
      <c r="AF502" s="212"/>
      <c r="AG502" s="212" t="s">
        <v>243</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33">
        <v>102</v>
      </c>
      <c r="B503" s="234" t="s">
        <v>744</v>
      </c>
      <c r="C503" s="244" t="s">
        <v>745</v>
      </c>
      <c r="D503" s="235" t="s">
        <v>327</v>
      </c>
      <c r="E503" s="236">
        <v>61.38</v>
      </c>
      <c r="F503" s="237">
        <f>H503+J503</f>
        <v>0</v>
      </c>
      <c r="G503" s="237">
        <f>ROUND(E503*F503,2)</f>
        <v>0</v>
      </c>
      <c r="H503" s="238"/>
      <c r="I503" s="237">
        <f>ROUND(E503*H503,2)</f>
        <v>0</v>
      </c>
      <c r="J503" s="238"/>
      <c r="K503" s="237">
        <f>ROUND(E503*J503,2)</f>
        <v>0</v>
      </c>
      <c r="L503" s="237">
        <v>21</v>
      </c>
      <c r="M503" s="237">
        <f>G503*(1+L503/100)</f>
        <v>0</v>
      </c>
      <c r="N503" s="236">
        <v>0</v>
      </c>
      <c r="O503" s="236">
        <f>ROUND(E503*N503,2)</f>
        <v>0</v>
      </c>
      <c r="P503" s="236">
        <v>0</v>
      </c>
      <c r="Q503" s="236">
        <f>ROUND(E503*P503,2)</f>
        <v>0</v>
      </c>
      <c r="R503" s="237" t="s">
        <v>362</v>
      </c>
      <c r="S503" s="237" t="s">
        <v>238</v>
      </c>
      <c r="T503" s="239" t="s">
        <v>238</v>
      </c>
      <c r="U503" s="223">
        <v>0.17799999999999999</v>
      </c>
      <c r="V503" s="223">
        <f>ROUND(E503*U503,2)</f>
        <v>10.93</v>
      </c>
      <c r="W503" s="223"/>
      <c r="X503" s="223" t="s">
        <v>262</v>
      </c>
      <c r="Y503" s="223" t="s">
        <v>241</v>
      </c>
      <c r="Z503" s="212"/>
      <c r="AA503" s="212"/>
      <c r="AB503" s="212"/>
      <c r="AC503" s="212"/>
      <c r="AD503" s="212"/>
      <c r="AE503" s="212"/>
      <c r="AF503" s="212"/>
      <c r="AG503" s="212" t="s">
        <v>263</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54" t="s">
        <v>734</v>
      </c>
      <c r="D504" s="251"/>
      <c r="E504" s="251"/>
      <c r="F504" s="251"/>
      <c r="G504" s="251"/>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265</v>
      </c>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2" x14ac:dyDescent="0.2">
      <c r="A505" s="219"/>
      <c r="B505" s="220"/>
      <c r="C505" s="255" t="s">
        <v>746</v>
      </c>
      <c r="D505" s="249"/>
      <c r="E505" s="250">
        <v>61.38</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267</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56"/>
      <c r="D506" s="241"/>
      <c r="E506" s="241"/>
      <c r="F506" s="241"/>
      <c r="G506" s="241"/>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243</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33">
        <v>103</v>
      </c>
      <c r="B507" s="234" t="s">
        <v>747</v>
      </c>
      <c r="C507" s="244" t="s">
        <v>748</v>
      </c>
      <c r="D507" s="235" t="s">
        <v>327</v>
      </c>
      <c r="E507" s="236">
        <v>3.78</v>
      </c>
      <c r="F507" s="237">
        <f>H507+J507</f>
        <v>0</v>
      </c>
      <c r="G507" s="237">
        <f>ROUND(E507*F507,2)</f>
        <v>0</v>
      </c>
      <c r="H507" s="238"/>
      <c r="I507" s="237">
        <f>ROUND(E507*H507,2)</f>
        <v>0</v>
      </c>
      <c r="J507" s="238"/>
      <c r="K507" s="237">
        <f>ROUND(E507*J507,2)</f>
        <v>0</v>
      </c>
      <c r="L507" s="237">
        <v>21</v>
      </c>
      <c r="M507" s="237">
        <f>G507*(1+L507/100)</f>
        <v>0</v>
      </c>
      <c r="N507" s="236">
        <v>1.41E-2</v>
      </c>
      <c r="O507" s="236">
        <f>ROUND(E507*N507,2)</f>
        <v>0.05</v>
      </c>
      <c r="P507" s="236">
        <v>0</v>
      </c>
      <c r="Q507" s="236">
        <f>ROUND(E507*P507,2)</f>
        <v>0</v>
      </c>
      <c r="R507" s="237" t="s">
        <v>362</v>
      </c>
      <c r="S507" s="237" t="s">
        <v>238</v>
      </c>
      <c r="T507" s="239" t="s">
        <v>238</v>
      </c>
      <c r="U507" s="223">
        <v>0.39600000000000002</v>
      </c>
      <c r="V507" s="223">
        <f>ROUND(E507*U507,2)</f>
        <v>1.5</v>
      </c>
      <c r="W507" s="223"/>
      <c r="X507" s="223" t="s">
        <v>262</v>
      </c>
      <c r="Y507" s="223" t="s">
        <v>241</v>
      </c>
      <c r="Z507" s="212"/>
      <c r="AA507" s="212"/>
      <c r="AB507" s="212"/>
      <c r="AC507" s="212"/>
      <c r="AD507" s="212"/>
      <c r="AE507" s="212"/>
      <c r="AF507" s="212"/>
      <c r="AG507" s="212" t="s">
        <v>263</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2" x14ac:dyDescent="0.2">
      <c r="A508" s="219"/>
      <c r="B508" s="220"/>
      <c r="C508" s="255" t="s">
        <v>749</v>
      </c>
      <c r="D508" s="249"/>
      <c r="E508" s="250">
        <v>3.78</v>
      </c>
      <c r="F508" s="223"/>
      <c r="G508" s="223"/>
      <c r="H508" s="223"/>
      <c r="I508" s="223"/>
      <c r="J508" s="223"/>
      <c r="K508" s="223"/>
      <c r="L508" s="223"/>
      <c r="M508" s="223"/>
      <c r="N508" s="222"/>
      <c r="O508" s="222"/>
      <c r="P508" s="222"/>
      <c r="Q508" s="222"/>
      <c r="R508" s="223"/>
      <c r="S508" s="223"/>
      <c r="T508" s="223"/>
      <c r="U508" s="223"/>
      <c r="V508" s="223"/>
      <c r="W508" s="223"/>
      <c r="X508" s="223"/>
      <c r="Y508" s="223"/>
      <c r="Z508" s="212"/>
      <c r="AA508" s="212"/>
      <c r="AB508" s="212"/>
      <c r="AC508" s="212"/>
      <c r="AD508" s="212"/>
      <c r="AE508" s="212"/>
      <c r="AF508" s="212"/>
      <c r="AG508" s="212" t="s">
        <v>267</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56"/>
      <c r="D509" s="241"/>
      <c r="E509" s="241"/>
      <c r="F509" s="241"/>
      <c r="G509" s="241"/>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243</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33">
        <v>104</v>
      </c>
      <c r="B510" s="234" t="s">
        <v>750</v>
      </c>
      <c r="C510" s="244" t="s">
        <v>751</v>
      </c>
      <c r="D510" s="235" t="s">
        <v>327</v>
      </c>
      <c r="E510" s="236">
        <v>3.78</v>
      </c>
      <c r="F510" s="237">
        <f>H510+J510</f>
        <v>0</v>
      </c>
      <c r="G510" s="237">
        <f>ROUND(E510*F510,2)</f>
        <v>0</v>
      </c>
      <c r="H510" s="238"/>
      <c r="I510" s="237">
        <f>ROUND(E510*H510,2)</f>
        <v>0</v>
      </c>
      <c r="J510" s="238"/>
      <c r="K510" s="237">
        <f>ROUND(E510*J510,2)</f>
        <v>0</v>
      </c>
      <c r="L510" s="237">
        <v>21</v>
      </c>
      <c r="M510" s="237">
        <f>G510*(1+L510/100)</f>
        <v>0</v>
      </c>
      <c r="N510" s="236">
        <v>0</v>
      </c>
      <c r="O510" s="236">
        <f>ROUND(E510*N510,2)</f>
        <v>0</v>
      </c>
      <c r="P510" s="236">
        <v>0</v>
      </c>
      <c r="Q510" s="236">
        <f>ROUND(E510*P510,2)</f>
        <v>0</v>
      </c>
      <c r="R510" s="237" t="s">
        <v>362</v>
      </c>
      <c r="S510" s="237" t="s">
        <v>238</v>
      </c>
      <c r="T510" s="239" t="s">
        <v>238</v>
      </c>
      <c r="U510" s="223">
        <v>0.24</v>
      </c>
      <c r="V510" s="223">
        <f>ROUND(E510*U510,2)</f>
        <v>0.91</v>
      </c>
      <c r="W510" s="223"/>
      <c r="X510" s="223" t="s">
        <v>262</v>
      </c>
      <c r="Y510" s="223" t="s">
        <v>241</v>
      </c>
      <c r="Z510" s="212"/>
      <c r="AA510" s="212"/>
      <c r="AB510" s="212"/>
      <c r="AC510" s="212"/>
      <c r="AD510" s="212"/>
      <c r="AE510" s="212"/>
      <c r="AF510" s="212"/>
      <c r="AG510" s="212" t="s">
        <v>263</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2" x14ac:dyDescent="0.2">
      <c r="A511" s="219"/>
      <c r="B511" s="220"/>
      <c r="C511" s="255" t="s">
        <v>752</v>
      </c>
      <c r="D511" s="249"/>
      <c r="E511" s="250">
        <v>3.78</v>
      </c>
      <c r="F511" s="223"/>
      <c r="G511" s="223"/>
      <c r="H511" s="223"/>
      <c r="I511" s="223"/>
      <c r="J511" s="223"/>
      <c r="K511" s="223"/>
      <c r="L511" s="223"/>
      <c r="M511" s="223"/>
      <c r="N511" s="222"/>
      <c r="O511" s="222"/>
      <c r="P511" s="222"/>
      <c r="Q511" s="222"/>
      <c r="R511" s="223"/>
      <c r="S511" s="223"/>
      <c r="T511" s="223"/>
      <c r="U511" s="223"/>
      <c r="V511" s="223"/>
      <c r="W511" s="223"/>
      <c r="X511" s="223"/>
      <c r="Y511" s="223"/>
      <c r="Z511" s="212"/>
      <c r="AA511" s="212"/>
      <c r="AB511" s="212"/>
      <c r="AC511" s="212"/>
      <c r="AD511" s="212"/>
      <c r="AE511" s="212"/>
      <c r="AF511" s="212"/>
      <c r="AG511" s="212" t="s">
        <v>267</v>
      </c>
      <c r="AH511" s="212">
        <v>5</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56"/>
      <c r="D512" s="241"/>
      <c r="E512" s="241"/>
      <c r="F512" s="241"/>
      <c r="G512" s="241"/>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243</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22.5" outlineLevel="1" x14ac:dyDescent="0.2">
      <c r="A513" s="233">
        <v>105</v>
      </c>
      <c r="B513" s="234" t="s">
        <v>753</v>
      </c>
      <c r="C513" s="244" t="s">
        <v>754</v>
      </c>
      <c r="D513" s="235" t="s">
        <v>343</v>
      </c>
      <c r="E513" s="236">
        <v>1.42242</v>
      </c>
      <c r="F513" s="237">
        <f>H513+J513</f>
        <v>0</v>
      </c>
      <c r="G513" s="237">
        <f>ROUND(E513*F513,2)</f>
        <v>0</v>
      </c>
      <c r="H513" s="238"/>
      <c r="I513" s="237">
        <f>ROUND(E513*H513,2)</f>
        <v>0</v>
      </c>
      <c r="J513" s="238"/>
      <c r="K513" s="237">
        <f>ROUND(E513*J513,2)</f>
        <v>0</v>
      </c>
      <c r="L513" s="237">
        <v>21</v>
      </c>
      <c r="M513" s="237">
        <f>G513*(1+L513/100)</f>
        <v>0</v>
      </c>
      <c r="N513" s="236">
        <v>1.0662499999999999</v>
      </c>
      <c r="O513" s="236">
        <f>ROUND(E513*N513,2)</f>
        <v>1.52</v>
      </c>
      <c r="P513" s="236">
        <v>0</v>
      </c>
      <c r="Q513" s="236">
        <f>ROUND(E513*P513,2)</f>
        <v>0</v>
      </c>
      <c r="R513" s="237" t="s">
        <v>362</v>
      </c>
      <c r="S513" s="237" t="s">
        <v>238</v>
      </c>
      <c r="T513" s="239" t="s">
        <v>238</v>
      </c>
      <c r="U513" s="223">
        <v>15.231</v>
      </c>
      <c r="V513" s="223">
        <f>ROUND(E513*U513,2)</f>
        <v>21.66</v>
      </c>
      <c r="W513" s="223"/>
      <c r="X513" s="223" t="s">
        <v>262</v>
      </c>
      <c r="Y513" s="223" t="s">
        <v>241</v>
      </c>
      <c r="Z513" s="212"/>
      <c r="AA513" s="212"/>
      <c r="AB513" s="212"/>
      <c r="AC513" s="212"/>
      <c r="AD513" s="212"/>
      <c r="AE513" s="212"/>
      <c r="AF513" s="212"/>
      <c r="AG513" s="212" t="s">
        <v>263</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54" t="s">
        <v>755</v>
      </c>
      <c r="D514" s="251"/>
      <c r="E514" s="251"/>
      <c r="F514" s="251"/>
      <c r="G514" s="251"/>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265</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5" t="s">
        <v>756</v>
      </c>
      <c r="D515" s="249"/>
      <c r="E515" s="250">
        <v>0.32408999999999999</v>
      </c>
      <c r="F515" s="223"/>
      <c r="G515" s="223"/>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267</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5" t="s">
        <v>757</v>
      </c>
      <c r="D516" s="249"/>
      <c r="E516" s="250">
        <v>0.27323999999999998</v>
      </c>
      <c r="F516" s="223"/>
      <c r="G516" s="223"/>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267</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5" t="s">
        <v>758</v>
      </c>
      <c r="D517" s="249"/>
      <c r="E517" s="250">
        <v>0.23300999999999999</v>
      </c>
      <c r="F517" s="223"/>
      <c r="G517" s="223"/>
      <c r="H517" s="223"/>
      <c r="I517" s="223"/>
      <c r="J517" s="223"/>
      <c r="K517" s="223"/>
      <c r="L517" s="223"/>
      <c r="M517" s="223"/>
      <c r="N517" s="222"/>
      <c r="O517" s="222"/>
      <c r="P517" s="222"/>
      <c r="Q517" s="222"/>
      <c r="R517" s="223"/>
      <c r="S517" s="223"/>
      <c r="T517" s="223"/>
      <c r="U517" s="223"/>
      <c r="V517" s="223"/>
      <c r="W517" s="223"/>
      <c r="X517" s="223"/>
      <c r="Y517" s="223"/>
      <c r="Z517" s="212"/>
      <c r="AA517" s="212"/>
      <c r="AB517" s="212"/>
      <c r="AC517" s="212"/>
      <c r="AD517" s="212"/>
      <c r="AE517" s="212"/>
      <c r="AF517" s="212"/>
      <c r="AG517" s="212" t="s">
        <v>267</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5" t="s">
        <v>759</v>
      </c>
      <c r="D518" s="249"/>
      <c r="E518" s="250">
        <v>0.29472999999999999</v>
      </c>
      <c r="F518" s="223"/>
      <c r="G518" s="223"/>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267</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5" t="s">
        <v>760</v>
      </c>
      <c r="D519" s="249"/>
      <c r="E519" s="250">
        <v>1.1639999999999999E-2</v>
      </c>
      <c r="F519" s="223"/>
      <c r="G519" s="223"/>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267</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5" t="s">
        <v>761</v>
      </c>
      <c r="D520" s="249"/>
      <c r="E520" s="250">
        <v>0.28571000000000002</v>
      </c>
      <c r="F520" s="223"/>
      <c r="G520" s="223"/>
      <c r="H520" s="223"/>
      <c r="I520" s="223"/>
      <c r="J520" s="223"/>
      <c r="K520" s="223"/>
      <c r="L520" s="223"/>
      <c r="M520" s="223"/>
      <c r="N520" s="222"/>
      <c r="O520" s="222"/>
      <c r="P520" s="222"/>
      <c r="Q520" s="222"/>
      <c r="R520" s="223"/>
      <c r="S520" s="223"/>
      <c r="T520" s="223"/>
      <c r="U520" s="223"/>
      <c r="V520" s="223"/>
      <c r="W520" s="223"/>
      <c r="X520" s="223"/>
      <c r="Y520" s="223"/>
      <c r="Z520" s="212"/>
      <c r="AA520" s="212"/>
      <c r="AB520" s="212"/>
      <c r="AC520" s="212"/>
      <c r="AD520" s="212"/>
      <c r="AE520" s="212"/>
      <c r="AF520" s="212"/>
      <c r="AG520" s="212" t="s">
        <v>267</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56"/>
      <c r="D521" s="241"/>
      <c r="E521" s="241"/>
      <c r="F521" s="241"/>
      <c r="G521" s="241"/>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243</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ht="22.5" outlineLevel="1" x14ac:dyDescent="0.2">
      <c r="A522" s="233">
        <v>106</v>
      </c>
      <c r="B522" s="234" t="s">
        <v>762</v>
      </c>
      <c r="C522" s="244" t="s">
        <v>763</v>
      </c>
      <c r="D522" s="235" t="s">
        <v>260</v>
      </c>
      <c r="E522" s="236">
        <v>24.152249999999999</v>
      </c>
      <c r="F522" s="237">
        <f>H522+J522</f>
        <v>0</v>
      </c>
      <c r="G522" s="237">
        <f>ROUND(E522*F522,2)</f>
        <v>0</v>
      </c>
      <c r="H522" s="238"/>
      <c r="I522" s="237">
        <f>ROUND(E522*H522,2)</f>
        <v>0</v>
      </c>
      <c r="J522" s="238"/>
      <c r="K522" s="237">
        <f>ROUND(E522*J522,2)</f>
        <v>0</v>
      </c>
      <c r="L522" s="237">
        <v>21</v>
      </c>
      <c r="M522" s="237">
        <f>G522*(1+L522/100)</f>
        <v>0</v>
      </c>
      <c r="N522" s="236">
        <v>1.837</v>
      </c>
      <c r="O522" s="236">
        <f>ROUND(E522*N522,2)</f>
        <v>44.37</v>
      </c>
      <c r="P522" s="236">
        <v>0</v>
      </c>
      <c r="Q522" s="236">
        <f>ROUND(E522*P522,2)</f>
        <v>0</v>
      </c>
      <c r="R522" s="237" t="s">
        <v>362</v>
      </c>
      <c r="S522" s="237" t="s">
        <v>238</v>
      </c>
      <c r="T522" s="239" t="s">
        <v>238</v>
      </c>
      <c r="U522" s="223">
        <v>1.8360000000000001</v>
      </c>
      <c r="V522" s="223">
        <f>ROUND(E522*U522,2)</f>
        <v>44.34</v>
      </c>
      <c r="W522" s="223"/>
      <c r="X522" s="223" t="s">
        <v>262</v>
      </c>
      <c r="Y522" s="223" t="s">
        <v>241</v>
      </c>
      <c r="Z522" s="212"/>
      <c r="AA522" s="212"/>
      <c r="AB522" s="212"/>
      <c r="AC522" s="212"/>
      <c r="AD522" s="212"/>
      <c r="AE522" s="212"/>
      <c r="AF522" s="212"/>
      <c r="AG522" s="212" t="s">
        <v>263</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54" t="s">
        <v>764</v>
      </c>
      <c r="D523" s="251"/>
      <c r="E523" s="251"/>
      <c r="F523" s="251"/>
      <c r="G523" s="251"/>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265</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52" t="str">
        <f>C523</f>
        <v>pod mazaniny a dlažby, popř. na plochých střechách, vodorovný nebo ve spádu, s udusáním a urovnáním povrchu,</v>
      </c>
      <c r="BB523" s="212"/>
      <c r="BC523" s="212"/>
      <c r="BD523" s="212"/>
      <c r="BE523" s="212"/>
      <c r="BF523" s="212"/>
      <c r="BG523" s="212"/>
      <c r="BH523" s="212"/>
    </row>
    <row r="524" spans="1:60" outlineLevel="2" x14ac:dyDescent="0.2">
      <c r="A524" s="219"/>
      <c r="B524" s="220"/>
      <c r="C524" s="255" t="s">
        <v>765</v>
      </c>
      <c r="D524" s="249"/>
      <c r="E524" s="250">
        <v>14.093999999999999</v>
      </c>
      <c r="F524" s="223"/>
      <c r="G524" s="223"/>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267</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5" t="s">
        <v>766</v>
      </c>
      <c r="D525" s="249"/>
      <c r="E525" s="250">
        <v>5.6452499999999999</v>
      </c>
      <c r="F525" s="223"/>
      <c r="G525" s="223"/>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267</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5" t="s">
        <v>767</v>
      </c>
      <c r="D526" s="249"/>
      <c r="E526" s="250">
        <v>4.4130000000000003</v>
      </c>
      <c r="F526" s="223"/>
      <c r="G526" s="223"/>
      <c r="H526" s="223"/>
      <c r="I526" s="223"/>
      <c r="J526" s="223"/>
      <c r="K526" s="223"/>
      <c r="L526" s="223"/>
      <c r="M526" s="223"/>
      <c r="N526" s="222"/>
      <c r="O526" s="222"/>
      <c r="P526" s="222"/>
      <c r="Q526" s="222"/>
      <c r="R526" s="223"/>
      <c r="S526" s="223"/>
      <c r="T526" s="223"/>
      <c r="U526" s="223"/>
      <c r="V526" s="223"/>
      <c r="W526" s="223"/>
      <c r="X526" s="223"/>
      <c r="Y526" s="223"/>
      <c r="Z526" s="212"/>
      <c r="AA526" s="212"/>
      <c r="AB526" s="212"/>
      <c r="AC526" s="212"/>
      <c r="AD526" s="212"/>
      <c r="AE526" s="212"/>
      <c r="AF526" s="212"/>
      <c r="AG526" s="212" t="s">
        <v>267</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56"/>
      <c r="D527" s="241"/>
      <c r="E527" s="241"/>
      <c r="F527" s="241"/>
      <c r="G527" s="241"/>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243</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33">
        <v>107</v>
      </c>
      <c r="B528" s="234" t="s">
        <v>768</v>
      </c>
      <c r="C528" s="244" t="s">
        <v>769</v>
      </c>
      <c r="D528" s="235" t="s">
        <v>327</v>
      </c>
      <c r="E528" s="236">
        <v>151.69999999999999</v>
      </c>
      <c r="F528" s="237">
        <f>H528+J528</f>
        <v>0</v>
      </c>
      <c r="G528" s="237">
        <f>ROUND(E528*F528,2)</f>
        <v>0</v>
      </c>
      <c r="H528" s="238"/>
      <c r="I528" s="237">
        <f>ROUND(E528*H528,2)</f>
        <v>0</v>
      </c>
      <c r="J528" s="238"/>
      <c r="K528" s="237">
        <f>ROUND(E528*J528,2)</f>
        <v>0</v>
      </c>
      <c r="L528" s="237">
        <v>21</v>
      </c>
      <c r="M528" s="237">
        <f>G528*(1+L528/100)</f>
        <v>0</v>
      </c>
      <c r="N528" s="236">
        <v>7.5600000000000001E-2</v>
      </c>
      <c r="O528" s="236">
        <f>ROUND(E528*N528,2)</f>
        <v>11.47</v>
      </c>
      <c r="P528" s="236">
        <v>0</v>
      </c>
      <c r="Q528" s="236">
        <f>ROUND(E528*P528,2)</f>
        <v>0</v>
      </c>
      <c r="R528" s="237" t="s">
        <v>362</v>
      </c>
      <c r="S528" s="237" t="s">
        <v>238</v>
      </c>
      <c r="T528" s="239" t="s">
        <v>238</v>
      </c>
      <c r="U528" s="223">
        <v>0.38500000000000001</v>
      </c>
      <c r="V528" s="223">
        <f>ROUND(E528*U528,2)</f>
        <v>58.4</v>
      </c>
      <c r="W528" s="223"/>
      <c r="X528" s="223" t="s">
        <v>262</v>
      </c>
      <c r="Y528" s="223" t="s">
        <v>241</v>
      </c>
      <c r="Z528" s="212"/>
      <c r="AA528" s="212"/>
      <c r="AB528" s="212"/>
      <c r="AC528" s="212"/>
      <c r="AD528" s="212"/>
      <c r="AE528" s="212"/>
      <c r="AF528" s="212"/>
      <c r="AG528" s="212" t="s">
        <v>263</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2" x14ac:dyDescent="0.2">
      <c r="A529" s="219"/>
      <c r="B529" s="220"/>
      <c r="C529" s="254" t="s">
        <v>770</v>
      </c>
      <c r="D529" s="251"/>
      <c r="E529" s="251"/>
      <c r="F529" s="251"/>
      <c r="G529" s="251"/>
      <c r="H529" s="223"/>
      <c r="I529" s="223"/>
      <c r="J529" s="223"/>
      <c r="K529" s="223"/>
      <c r="L529" s="223"/>
      <c r="M529" s="223"/>
      <c r="N529" s="222"/>
      <c r="O529" s="222"/>
      <c r="P529" s="222"/>
      <c r="Q529" s="222"/>
      <c r="R529" s="223"/>
      <c r="S529" s="223"/>
      <c r="T529" s="223"/>
      <c r="U529" s="223"/>
      <c r="V529" s="223"/>
      <c r="W529" s="223"/>
      <c r="X529" s="223"/>
      <c r="Y529" s="223"/>
      <c r="Z529" s="212"/>
      <c r="AA529" s="212"/>
      <c r="AB529" s="212"/>
      <c r="AC529" s="212"/>
      <c r="AD529" s="212"/>
      <c r="AE529" s="212"/>
      <c r="AF529" s="212"/>
      <c r="AG529" s="212" t="s">
        <v>265</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55" t="s">
        <v>771</v>
      </c>
      <c r="D530" s="249"/>
      <c r="E530" s="250">
        <v>51.75</v>
      </c>
      <c r="F530" s="223"/>
      <c r="G530" s="22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267</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55" t="s">
        <v>772</v>
      </c>
      <c r="D531" s="249"/>
      <c r="E531" s="250">
        <v>44.13</v>
      </c>
      <c r="F531" s="223"/>
      <c r="G531" s="223"/>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267</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55" t="s">
        <v>773</v>
      </c>
      <c r="D532" s="249"/>
      <c r="E532" s="250">
        <v>55.82</v>
      </c>
      <c r="F532" s="223"/>
      <c r="G532" s="223"/>
      <c r="H532" s="223"/>
      <c r="I532" s="223"/>
      <c r="J532" s="223"/>
      <c r="K532" s="223"/>
      <c r="L532" s="223"/>
      <c r="M532" s="223"/>
      <c r="N532" s="222"/>
      <c r="O532" s="222"/>
      <c r="P532" s="222"/>
      <c r="Q532" s="222"/>
      <c r="R532" s="223"/>
      <c r="S532" s="223"/>
      <c r="T532" s="223"/>
      <c r="U532" s="223"/>
      <c r="V532" s="223"/>
      <c r="W532" s="223"/>
      <c r="X532" s="223"/>
      <c r="Y532" s="223"/>
      <c r="Z532" s="212"/>
      <c r="AA532" s="212"/>
      <c r="AB532" s="212"/>
      <c r="AC532" s="212"/>
      <c r="AD532" s="212"/>
      <c r="AE532" s="212"/>
      <c r="AF532" s="212"/>
      <c r="AG532" s="212" t="s">
        <v>267</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56"/>
      <c r="D533" s="241"/>
      <c r="E533" s="241"/>
      <c r="F533" s="241"/>
      <c r="G533" s="241"/>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243</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ht="22.5" outlineLevel="1" x14ac:dyDescent="0.2">
      <c r="A534" s="233">
        <v>108</v>
      </c>
      <c r="B534" s="234" t="s">
        <v>774</v>
      </c>
      <c r="C534" s="244" t="s">
        <v>775</v>
      </c>
      <c r="D534" s="235" t="s">
        <v>327</v>
      </c>
      <c r="E534" s="236">
        <v>13.015000000000001</v>
      </c>
      <c r="F534" s="237">
        <f>H534+J534</f>
        <v>0</v>
      </c>
      <c r="G534" s="237">
        <f>ROUND(E534*F534,2)</f>
        <v>0</v>
      </c>
      <c r="H534" s="238"/>
      <c r="I534" s="237">
        <f>ROUND(E534*H534,2)</f>
        <v>0</v>
      </c>
      <c r="J534" s="238"/>
      <c r="K534" s="237">
        <f>ROUND(E534*J534,2)</f>
        <v>0</v>
      </c>
      <c r="L534" s="237">
        <v>21</v>
      </c>
      <c r="M534" s="237">
        <f>G534*(1+L534/100)</f>
        <v>0</v>
      </c>
      <c r="N534" s="236">
        <v>1.375E-2</v>
      </c>
      <c r="O534" s="236">
        <f>ROUND(E534*N534,2)</f>
        <v>0.18</v>
      </c>
      <c r="P534" s="236">
        <v>0</v>
      </c>
      <c r="Q534" s="236">
        <f>ROUND(E534*P534,2)</f>
        <v>0</v>
      </c>
      <c r="R534" s="237" t="s">
        <v>362</v>
      </c>
      <c r="S534" s="237" t="s">
        <v>238</v>
      </c>
      <c r="T534" s="239" t="s">
        <v>238</v>
      </c>
      <c r="U534" s="223">
        <v>0.35899999999999999</v>
      </c>
      <c r="V534" s="223">
        <f>ROUND(E534*U534,2)</f>
        <v>4.67</v>
      </c>
      <c r="W534" s="223"/>
      <c r="X534" s="223" t="s">
        <v>262</v>
      </c>
      <c r="Y534" s="223" t="s">
        <v>241</v>
      </c>
      <c r="Z534" s="212"/>
      <c r="AA534" s="212"/>
      <c r="AB534" s="212"/>
      <c r="AC534" s="212"/>
      <c r="AD534" s="212"/>
      <c r="AE534" s="212"/>
      <c r="AF534" s="212"/>
      <c r="AG534" s="212" t="s">
        <v>263</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54" t="s">
        <v>770</v>
      </c>
      <c r="D535" s="251"/>
      <c r="E535" s="251"/>
      <c r="F535" s="251"/>
      <c r="G535" s="251"/>
      <c r="H535" s="223"/>
      <c r="I535" s="223"/>
      <c r="J535" s="223"/>
      <c r="K535" s="223"/>
      <c r="L535" s="223"/>
      <c r="M535" s="223"/>
      <c r="N535" s="222"/>
      <c r="O535" s="222"/>
      <c r="P535" s="222"/>
      <c r="Q535" s="222"/>
      <c r="R535" s="223"/>
      <c r="S535" s="223"/>
      <c r="T535" s="223"/>
      <c r="U535" s="223"/>
      <c r="V535" s="223"/>
      <c r="W535" s="223"/>
      <c r="X535" s="223"/>
      <c r="Y535" s="223"/>
      <c r="Z535" s="212"/>
      <c r="AA535" s="212"/>
      <c r="AB535" s="212"/>
      <c r="AC535" s="212"/>
      <c r="AD535" s="212"/>
      <c r="AE535" s="212"/>
      <c r="AF535" s="212"/>
      <c r="AG535" s="212" t="s">
        <v>265</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2" x14ac:dyDescent="0.2">
      <c r="A536" s="219"/>
      <c r="B536" s="220"/>
      <c r="C536" s="255" t="s">
        <v>776</v>
      </c>
      <c r="D536" s="249"/>
      <c r="E536" s="250">
        <v>13.015000000000001</v>
      </c>
      <c r="F536" s="223"/>
      <c r="G536" s="223"/>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267</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56"/>
      <c r="D537" s="241"/>
      <c r="E537" s="241"/>
      <c r="F537" s="241"/>
      <c r="G537" s="241"/>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243</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ht="22.5" outlineLevel="1" x14ac:dyDescent="0.2">
      <c r="A538" s="233">
        <v>109</v>
      </c>
      <c r="B538" s="234" t="s">
        <v>777</v>
      </c>
      <c r="C538" s="244" t="s">
        <v>778</v>
      </c>
      <c r="D538" s="235" t="s">
        <v>327</v>
      </c>
      <c r="E538" s="236">
        <v>20.045000000000002</v>
      </c>
      <c r="F538" s="237">
        <f>H538+J538</f>
        <v>0</v>
      </c>
      <c r="G538" s="237">
        <f>ROUND(E538*F538,2)</f>
        <v>0</v>
      </c>
      <c r="H538" s="238"/>
      <c r="I538" s="237">
        <f>ROUND(E538*H538,2)</f>
        <v>0</v>
      </c>
      <c r="J538" s="238"/>
      <c r="K538" s="237">
        <f>ROUND(E538*J538,2)</f>
        <v>0</v>
      </c>
      <c r="L538" s="237">
        <v>21</v>
      </c>
      <c r="M538" s="237">
        <f>G538*(1+L538/100)</f>
        <v>0</v>
      </c>
      <c r="N538" s="236">
        <v>9.8680000000000004E-2</v>
      </c>
      <c r="O538" s="236">
        <f>ROUND(E538*N538,2)</f>
        <v>1.98</v>
      </c>
      <c r="P538" s="236">
        <v>0</v>
      </c>
      <c r="Q538" s="236">
        <f>ROUND(E538*P538,2)</f>
        <v>0</v>
      </c>
      <c r="R538" s="237" t="s">
        <v>362</v>
      </c>
      <c r="S538" s="237" t="s">
        <v>238</v>
      </c>
      <c r="T538" s="239" t="s">
        <v>238</v>
      </c>
      <c r="U538" s="223">
        <v>0.41199999999999998</v>
      </c>
      <c r="V538" s="223">
        <f>ROUND(E538*U538,2)</f>
        <v>8.26</v>
      </c>
      <c r="W538" s="223"/>
      <c r="X538" s="223" t="s">
        <v>262</v>
      </c>
      <c r="Y538" s="223" t="s">
        <v>241</v>
      </c>
      <c r="Z538" s="212"/>
      <c r="AA538" s="212"/>
      <c r="AB538" s="212"/>
      <c r="AC538" s="212"/>
      <c r="AD538" s="212"/>
      <c r="AE538" s="212"/>
      <c r="AF538" s="212"/>
      <c r="AG538" s="212" t="s">
        <v>263</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ht="22.5" outlineLevel="2" x14ac:dyDescent="0.2">
      <c r="A539" s="219"/>
      <c r="B539" s="220"/>
      <c r="C539" s="254" t="s">
        <v>779</v>
      </c>
      <c r="D539" s="251"/>
      <c r="E539" s="251"/>
      <c r="F539" s="251"/>
      <c r="G539" s="251"/>
      <c r="H539" s="223"/>
      <c r="I539" s="223"/>
      <c r="J539" s="223"/>
      <c r="K539" s="223"/>
      <c r="L539" s="223"/>
      <c r="M539" s="223"/>
      <c r="N539" s="222"/>
      <c r="O539" s="222"/>
      <c r="P539" s="222"/>
      <c r="Q539" s="222"/>
      <c r="R539" s="223"/>
      <c r="S539" s="223"/>
      <c r="T539" s="223"/>
      <c r="U539" s="223"/>
      <c r="V539" s="223"/>
      <c r="W539" s="223"/>
      <c r="X539" s="223"/>
      <c r="Y539" s="223"/>
      <c r="Z539" s="212"/>
      <c r="AA539" s="212"/>
      <c r="AB539" s="212"/>
      <c r="AC539" s="212"/>
      <c r="AD539" s="212"/>
      <c r="AE539" s="212"/>
      <c r="AF539" s="212"/>
      <c r="AG539" s="212" t="s">
        <v>265</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52" t="str">
        <f>C539</f>
        <v>na zdivu jako podklad např. pod izolaci, na parapetech z prefabrikovaných dílců, pod oplechování apod., vodorovný nebo ve spádu do 15°, hlazený dřevěným hladítkem,</v>
      </c>
      <c r="BB539" s="212"/>
      <c r="BC539" s="212"/>
      <c r="BD539" s="212"/>
      <c r="BE539" s="212"/>
      <c r="BF539" s="212"/>
      <c r="BG539" s="212"/>
      <c r="BH539" s="212"/>
    </row>
    <row r="540" spans="1:60" outlineLevel="2" x14ac:dyDescent="0.2">
      <c r="A540" s="219"/>
      <c r="B540" s="220"/>
      <c r="C540" s="255" t="s">
        <v>780</v>
      </c>
      <c r="D540" s="249"/>
      <c r="E540" s="250">
        <v>2.73</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267</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5" t="s">
        <v>781</v>
      </c>
      <c r="D541" s="249"/>
      <c r="E541" s="250">
        <v>3.36</v>
      </c>
      <c r="F541" s="223"/>
      <c r="G541" s="223"/>
      <c r="H541" s="223"/>
      <c r="I541" s="223"/>
      <c r="J541" s="223"/>
      <c r="K541" s="223"/>
      <c r="L541" s="223"/>
      <c r="M541" s="223"/>
      <c r="N541" s="222"/>
      <c r="O541" s="222"/>
      <c r="P541" s="222"/>
      <c r="Q541" s="222"/>
      <c r="R541" s="223"/>
      <c r="S541" s="223"/>
      <c r="T541" s="223"/>
      <c r="U541" s="223"/>
      <c r="V541" s="223"/>
      <c r="W541" s="223"/>
      <c r="X541" s="223"/>
      <c r="Y541" s="223"/>
      <c r="Z541" s="212"/>
      <c r="AA541" s="212"/>
      <c r="AB541" s="212"/>
      <c r="AC541" s="212"/>
      <c r="AD541" s="212"/>
      <c r="AE541" s="212"/>
      <c r="AF541" s="212"/>
      <c r="AG541" s="212" t="s">
        <v>267</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5" t="s">
        <v>782</v>
      </c>
      <c r="D542" s="249"/>
      <c r="E542" s="250"/>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267</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5" t="s">
        <v>783</v>
      </c>
      <c r="D543" s="249"/>
      <c r="E543" s="250">
        <v>10.664999999999999</v>
      </c>
      <c r="F543" s="223"/>
      <c r="G543" s="223"/>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267</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5" t="s">
        <v>784</v>
      </c>
      <c r="D544" s="249"/>
      <c r="E544" s="250">
        <v>3.29</v>
      </c>
      <c r="F544" s="223"/>
      <c r="G544" s="223"/>
      <c r="H544" s="223"/>
      <c r="I544" s="223"/>
      <c r="J544" s="223"/>
      <c r="K544" s="223"/>
      <c r="L544" s="223"/>
      <c r="M544" s="223"/>
      <c r="N544" s="222"/>
      <c r="O544" s="222"/>
      <c r="P544" s="222"/>
      <c r="Q544" s="222"/>
      <c r="R544" s="223"/>
      <c r="S544" s="223"/>
      <c r="T544" s="223"/>
      <c r="U544" s="223"/>
      <c r="V544" s="223"/>
      <c r="W544" s="223"/>
      <c r="X544" s="223"/>
      <c r="Y544" s="223"/>
      <c r="Z544" s="212"/>
      <c r="AA544" s="212"/>
      <c r="AB544" s="212"/>
      <c r="AC544" s="212"/>
      <c r="AD544" s="212"/>
      <c r="AE544" s="212"/>
      <c r="AF544" s="212"/>
      <c r="AG544" s="212" t="s">
        <v>267</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56"/>
      <c r="D545" s="241"/>
      <c r="E545" s="241"/>
      <c r="F545" s="241"/>
      <c r="G545" s="241"/>
      <c r="H545" s="223"/>
      <c r="I545" s="223"/>
      <c r="J545" s="223"/>
      <c r="K545" s="223"/>
      <c r="L545" s="223"/>
      <c r="M545" s="223"/>
      <c r="N545" s="222"/>
      <c r="O545" s="222"/>
      <c r="P545" s="222"/>
      <c r="Q545" s="222"/>
      <c r="R545" s="223"/>
      <c r="S545" s="223"/>
      <c r="T545" s="223"/>
      <c r="U545" s="223"/>
      <c r="V545" s="223"/>
      <c r="W545" s="223"/>
      <c r="X545" s="223"/>
      <c r="Y545" s="223"/>
      <c r="Z545" s="212"/>
      <c r="AA545" s="212"/>
      <c r="AB545" s="212"/>
      <c r="AC545" s="212"/>
      <c r="AD545" s="212"/>
      <c r="AE545" s="212"/>
      <c r="AF545" s="212"/>
      <c r="AG545" s="212" t="s">
        <v>243</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x14ac:dyDescent="0.2">
      <c r="A546" s="226" t="s">
        <v>233</v>
      </c>
      <c r="B546" s="227" t="s">
        <v>132</v>
      </c>
      <c r="C546" s="243" t="s">
        <v>133</v>
      </c>
      <c r="D546" s="228"/>
      <c r="E546" s="229"/>
      <c r="F546" s="230"/>
      <c r="G546" s="230">
        <f>SUMIF(AG547:AG550,"&lt;&gt;NOR",G547:G550)</f>
        <v>0</v>
      </c>
      <c r="H546" s="230"/>
      <c r="I546" s="230">
        <f>SUM(I547:I550)</f>
        <v>0</v>
      </c>
      <c r="J546" s="230"/>
      <c r="K546" s="230">
        <f>SUM(K547:K550)</f>
        <v>0</v>
      </c>
      <c r="L546" s="230"/>
      <c r="M546" s="230">
        <f>SUM(M547:M550)</f>
        <v>0</v>
      </c>
      <c r="N546" s="229"/>
      <c r="O546" s="229">
        <f>SUM(O547:O550)</f>
        <v>0.1</v>
      </c>
      <c r="P546" s="229"/>
      <c r="Q546" s="229">
        <f>SUM(Q547:Q550)</f>
        <v>0</v>
      </c>
      <c r="R546" s="230"/>
      <c r="S546" s="230"/>
      <c r="T546" s="231"/>
      <c r="U546" s="225"/>
      <c r="V546" s="225">
        <f>SUM(V547:V550)</f>
        <v>7.91</v>
      </c>
      <c r="W546" s="225"/>
      <c r="X546" s="225"/>
      <c r="Y546" s="225"/>
      <c r="AG546" t="s">
        <v>234</v>
      </c>
    </row>
    <row r="547" spans="1:60" ht="22.5" outlineLevel="1" x14ac:dyDescent="0.2">
      <c r="A547" s="233">
        <v>110</v>
      </c>
      <c r="B547" s="234" t="s">
        <v>785</v>
      </c>
      <c r="C547" s="244" t="s">
        <v>786</v>
      </c>
      <c r="D547" s="235" t="s">
        <v>450</v>
      </c>
      <c r="E547" s="236">
        <v>18.600000000000001</v>
      </c>
      <c r="F547" s="237">
        <f>H547+J547</f>
        <v>0</v>
      </c>
      <c r="G547" s="237">
        <f>ROUND(E547*F547,2)</f>
        <v>0</v>
      </c>
      <c r="H547" s="238"/>
      <c r="I547" s="237">
        <f>ROUND(E547*H547,2)</f>
        <v>0</v>
      </c>
      <c r="J547" s="238"/>
      <c r="K547" s="237">
        <f>ROUND(E547*J547,2)</f>
        <v>0</v>
      </c>
      <c r="L547" s="237">
        <v>21</v>
      </c>
      <c r="M547" s="237">
        <f>G547*(1+L547/100)</f>
        <v>0</v>
      </c>
      <c r="N547" s="236">
        <v>5.5100000000000001E-3</v>
      </c>
      <c r="O547" s="236">
        <f>ROUND(E547*N547,2)</f>
        <v>0.1</v>
      </c>
      <c r="P547" s="236">
        <v>0</v>
      </c>
      <c r="Q547" s="236">
        <f>ROUND(E547*P547,2)</f>
        <v>0</v>
      </c>
      <c r="R547" s="237" t="s">
        <v>362</v>
      </c>
      <c r="S547" s="237" t="s">
        <v>238</v>
      </c>
      <c r="T547" s="239" t="s">
        <v>238</v>
      </c>
      <c r="U547" s="223">
        <v>0.42499999999999999</v>
      </c>
      <c r="V547" s="223">
        <f>ROUND(E547*U547,2)</f>
        <v>7.91</v>
      </c>
      <c r="W547" s="223"/>
      <c r="X547" s="223" t="s">
        <v>262</v>
      </c>
      <c r="Y547" s="223" t="s">
        <v>241</v>
      </c>
      <c r="Z547" s="212"/>
      <c r="AA547" s="212"/>
      <c r="AB547" s="212"/>
      <c r="AC547" s="212"/>
      <c r="AD547" s="212"/>
      <c r="AE547" s="212"/>
      <c r="AF547" s="212"/>
      <c r="AG547" s="212" t="s">
        <v>263</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ht="22.5" outlineLevel="2" x14ac:dyDescent="0.2">
      <c r="A548" s="219"/>
      <c r="B548" s="220"/>
      <c r="C548" s="254" t="s">
        <v>787</v>
      </c>
      <c r="D548" s="251"/>
      <c r="E548" s="251"/>
      <c r="F548" s="251"/>
      <c r="G548" s="251"/>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265</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52" t="str">
        <f>C548</f>
        <v>a poloplastických hmot na montážní pěnu, zapravení omítky pod parapetem, těsnění spáry mezi parapetem a rámem okna, dodávka silikonu.</v>
      </c>
      <c r="BB548" s="212"/>
      <c r="BC548" s="212"/>
      <c r="BD548" s="212"/>
      <c r="BE548" s="212"/>
      <c r="BF548" s="212"/>
      <c r="BG548" s="212"/>
      <c r="BH548" s="212"/>
    </row>
    <row r="549" spans="1:60" outlineLevel="2" x14ac:dyDescent="0.2">
      <c r="A549" s="219"/>
      <c r="B549" s="220"/>
      <c r="C549" s="255" t="s">
        <v>788</v>
      </c>
      <c r="D549" s="249"/>
      <c r="E549" s="250">
        <v>18.600000000000001</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267</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2" x14ac:dyDescent="0.2">
      <c r="A550" s="219"/>
      <c r="B550" s="220"/>
      <c r="C550" s="256"/>
      <c r="D550" s="241"/>
      <c r="E550" s="241"/>
      <c r="F550" s="241"/>
      <c r="G550" s="241"/>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243</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x14ac:dyDescent="0.2">
      <c r="A551" s="226" t="s">
        <v>233</v>
      </c>
      <c r="B551" s="227" t="s">
        <v>134</v>
      </c>
      <c r="C551" s="243" t="s">
        <v>135</v>
      </c>
      <c r="D551" s="228"/>
      <c r="E551" s="229"/>
      <c r="F551" s="230"/>
      <c r="G551" s="230">
        <f>SUMIF(AG552:AG563,"&lt;&gt;NOR",G552:G563)</f>
        <v>0</v>
      </c>
      <c r="H551" s="230"/>
      <c r="I551" s="230">
        <f>SUM(I552:I563)</f>
        <v>0</v>
      </c>
      <c r="J551" s="230"/>
      <c r="K551" s="230">
        <f>SUM(K552:K563)</f>
        <v>0</v>
      </c>
      <c r="L551" s="230"/>
      <c r="M551" s="230">
        <f>SUM(M552:M563)</f>
        <v>0</v>
      </c>
      <c r="N551" s="229"/>
      <c r="O551" s="229">
        <f>SUM(O552:O563)</f>
        <v>4.7299999999999995</v>
      </c>
      <c r="P551" s="229"/>
      <c r="Q551" s="229">
        <f>SUM(Q552:Q563)</f>
        <v>0</v>
      </c>
      <c r="R551" s="230"/>
      <c r="S551" s="230"/>
      <c r="T551" s="231"/>
      <c r="U551" s="225"/>
      <c r="V551" s="225">
        <f>SUM(V552:V563)</f>
        <v>0.46</v>
      </c>
      <c r="W551" s="225"/>
      <c r="X551" s="225"/>
      <c r="Y551" s="225"/>
      <c r="AG551" t="s">
        <v>234</v>
      </c>
    </row>
    <row r="552" spans="1:60" outlineLevel="1" x14ac:dyDescent="0.2">
      <c r="A552" s="233">
        <v>111</v>
      </c>
      <c r="B552" s="234" t="s">
        <v>789</v>
      </c>
      <c r="C552" s="244" t="s">
        <v>790</v>
      </c>
      <c r="D552" s="235" t="s">
        <v>450</v>
      </c>
      <c r="E552" s="236">
        <v>14</v>
      </c>
      <c r="F552" s="237">
        <f>H552+J552</f>
        <v>0</v>
      </c>
      <c r="G552" s="237">
        <f>ROUND(E552*F552,2)</f>
        <v>0</v>
      </c>
      <c r="H552" s="238"/>
      <c r="I552" s="237">
        <f>ROUND(E552*H552,2)</f>
        <v>0</v>
      </c>
      <c r="J552" s="238"/>
      <c r="K552" s="237">
        <f>ROUND(E552*J552,2)</f>
        <v>0</v>
      </c>
      <c r="L552" s="237">
        <v>21</v>
      </c>
      <c r="M552" s="237">
        <f>G552*(1+L552/100)</f>
        <v>0</v>
      </c>
      <c r="N552" s="236">
        <v>0</v>
      </c>
      <c r="O552" s="236">
        <f>ROUND(E552*N552,2)</f>
        <v>0</v>
      </c>
      <c r="P552" s="236">
        <v>0</v>
      </c>
      <c r="Q552" s="236">
        <f>ROUND(E552*P552,2)</f>
        <v>0</v>
      </c>
      <c r="R552" s="237"/>
      <c r="S552" s="237" t="s">
        <v>238</v>
      </c>
      <c r="T552" s="239" t="s">
        <v>238</v>
      </c>
      <c r="U552" s="223">
        <v>3.3000000000000002E-2</v>
      </c>
      <c r="V552" s="223">
        <f>ROUND(E552*U552,2)</f>
        <v>0.46</v>
      </c>
      <c r="W552" s="223"/>
      <c r="X552" s="223" t="s">
        <v>262</v>
      </c>
      <c r="Y552" s="223" t="s">
        <v>241</v>
      </c>
      <c r="Z552" s="212"/>
      <c r="AA552" s="212"/>
      <c r="AB552" s="212"/>
      <c r="AC552" s="212"/>
      <c r="AD552" s="212"/>
      <c r="AE552" s="212"/>
      <c r="AF552" s="212"/>
      <c r="AG552" s="212" t="s">
        <v>263</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55" t="s">
        <v>791</v>
      </c>
      <c r="D553" s="249"/>
      <c r="E553" s="250">
        <v>14</v>
      </c>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267</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56"/>
      <c r="D554" s="241"/>
      <c r="E554" s="241"/>
      <c r="F554" s="241"/>
      <c r="G554" s="241"/>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243</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ht="33.75" outlineLevel="1" x14ac:dyDescent="0.2">
      <c r="A555" s="233">
        <v>112</v>
      </c>
      <c r="B555" s="234" t="s">
        <v>792</v>
      </c>
      <c r="C555" s="244" t="s">
        <v>793</v>
      </c>
      <c r="D555" s="235" t="s">
        <v>450</v>
      </c>
      <c r="E555" s="236">
        <v>5.2</v>
      </c>
      <c r="F555" s="237">
        <f>H555+J555</f>
        <v>0</v>
      </c>
      <c r="G555" s="237">
        <f>ROUND(E555*F555,2)</f>
        <v>0</v>
      </c>
      <c r="H555" s="238"/>
      <c r="I555" s="237">
        <f>ROUND(E555*H555,2)</f>
        <v>0</v>
      </c>
      <c r="J555" s="238"/>
      <c r="K555" s="237">
        <f>ROUND(E555*J555,2)</f>
        <v>0</v>
      </c>
      <c r="L555" s="237">
        <v>21</v>
      </c>
      <c r="M555" s="237">
        <f>G555*(1+L555/100)</f>
        <v>0</v>
      </c>
      <c r="N555" s="236">
        <v>0.90803</v>
      </c>
      <c r="O555" s="236">
        <f>ROUND(E555*N555,2)</f>
        <v>4.72</v>
      </c>
      <c r="P555" s="236">
        <v>0</v>
      </c>
      <c r="Q555" s="236">
        <f>ROUND(E555*P555,2)</f>
        <v>0</v>
      </c>
      <c r="R555" s="237" t="s">
        <v>501</v>
      </c>
      <c r="S555" s="237" t="s">
        <v>238</v>
      </c>
      <c r="T555" s="239" t="s">
        <v>238</v>
      </c>
      <c r="U555" s="223">
        <v>0</v>
      </c>
      <c r="V555" s="223">
        <f>ROUND(E555*U555,2)</f>
        <v>0</v>
      </c>
      <c r="W555" s="223"/>
      <c r="X555" s="223" t="s">
        <v>502</v>
      </c>
      <c r="Y555" s="223" t="s">
        <v>241</v>
      </c>
      <c r="Z555" s="212"/>
      <c r="AA555" s="212"/>
      <c r="AB555" s="212"/>
      <c r="AC555" s="212"/>
      <c r="AD555" s="212"/>
      <c r="AE555" s="212"/>
      <c r="AF555" s="212"/>
      <c r="AG555" s="212" t="s">
        <v>503</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56.25" outlineLevel="2" x14ac:dyDescent="0.2">
      <c r="A556" s="219"/>
      <c r="B556" s="220"/>
      <c r="C556" s="254" t="s">
        <v>794</v>
      </c>
      <c r="D556" s="251"/>
      <c r="E556" s="251"/>
      <c r="F556" s="251"/>
      <c r="G556" s="251"/>
      <c r="H556" s="223"/>
      <c r="I556" s="223"/>
      <c r="J556" s="223"/>
      <c r="K556" s="223"/>
      <c r="L556" s="223"/>
      <c r="M556" s="223"/>
      <c r="N556" s="222"/>
      <c r="O556" s="222"/>
      <c r="P556" s="222"/>
      <c r="Q556" s="222"/>
      <c r="R556" s="223"/>
      <c r="S556" s="223"/>
      <c r="T556" s="223"/>
      <c r="U556" s="223"/>
      <c r="V556" s="223"/>
      <c r="W556" s="223"/>
      <c r="X556" s="223"/>
      <c r="Y556" s="223"/>
      <c r="Z556" s="212"/>
      <c r="AA556" s="212"/>
      <c r="AB556" s="212"/>
      <c r="AC556" s="212"/>
      <c r="AD556" s="212"/>
      <c r="AE556" s="212"/>
      <c r="AF556" s="212"/>
      <c r="AG556" s="212" t="s">
        <v>265</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52" t="str">
        <f>C556</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556" s="212"/>
      <c r="BC556" s="212"/>
      <c r="BD556" s="212"/>
      <c r="BE556" s="212"/>
      <c r="BF556" s="212"/>
      <c r="BG556" s="212"/>
      <c r="BH556" s="212"/>
    </row>
    <row r="557" spans="1:60" outlineLevel="2" x14ac:dyDescent="0.2">
      <c r="A557" s="219"/>
      <c r="B557" s="220"/>
      <c r="C557" s="255" t="s">
        <v>795</v>
      </c>
      <c r="D557" s="249"/>
      <c r="E557" s="250"/>
      <c r="F557" s="223"/>
      <c r="G557" s="223"/>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267</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5" t="s">
        <v>796</v>
      </c>
      <c r="D558" s="249"/>
      <c r="E558" s="250">
        <v>3.5</v>
      </c>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267</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5" t="s">
        <v>797</v>
      </c>
      <c r="D559" s="249"/>
      <c r="E559" s="250">
        <v>1.7</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267</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56"/>
      <c r="D560" s="241"/>
      <c r="E560" s="241"/>
      <c r="F560" s="241"/>
      <c r="G560" s="241"/>
      <c r="H560" s="223"/>
      <c r="I560" s="223"/>
      <c r="J560" s="223"/>
      <c r="K560" s="223"/>
      <c r="L560" s="223"/>
      <c r="M560" s="223"/>
      <c r="N560" s="222"/>
      <c r="O560" s="222"/>
      <c r="P560" s="222"/>
      <c r="Q560" s="222"/>
      <c r="R560" s="223"/>
      <c r="S560" s="223"/>
      <c r="T560" s="223"/>
      <c r="U560" s="223"/>
      <c r="V560" s="223"/>
      <c r="W560" s="223"/>
      <c r="X560" s="223"/>
      <c r="Y560" s="223"/>
      <c r="Z560" s="212"/>
      <c r="AA560" s="212"/>
      <c r="AB560" s="212"/>
      <c r="AC560" s="212"/>
      <c r="AD560" s="212"/>
      <c r="AE560" s="212"/>
      <c r="AF560" s="212"/>
      <c r="AG560" s="212" t="s">
        <v>243</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33">
        <v>113</v>
      </c>
      <c r="B561" s="234" t="s">
        <v>798</v>
      </c>
      <c r="C561" s="244" t="s">
        <v>799</v>
      </c>
      <c r="D561" s="235" t="s">
        <v>450</v>
      </c>
      <c r="E561" s="236">
        <v>15.4</v>
      </c>
      <c r="F561" s="237">
        <f>H561+J561</f>
        <v>0</v>
      </c>
      <c r="G561" s="237">
        <f>ROUND(E561*F561,2)</f>
        <v>0</v>
      </c>
      <c r="H561" s="238"/>
      <c r="I561" s="237">
        <f>ROUND(E561*H561,2)</f>
        <v>0</v>
      </c>
      <c r="J561" s="238"/>
      <c r="K561" s="237">
        <f>ROUND(E561*J561,2)</f>
        <v>0</v>
      </c>
      <c r="L561" s="237">
        <v>21</v>
      </c>
      <c r="M561" s="237">
        <f>G561*(1+L561/100)</f>
        <v>0</v>
      </c>
      <c r="N561" s="236">
        <v>4.8000000000000001E-4</v>
      </c>
      <c r="O561" s="236">
        <f>ROUND(E561*N561,2)</f>
        <v>0.01</v>
      </c>
      <c r="P561" s="236">
        <v>0</v>
      </c>
      <c r="Q561" s="236">
        <f>ROUND(E561*P561,2)</f>
        <v>0</v>
      </c>
      <c r="R561" s="237" t="s">
        <v>344</v>
      </c>
      <c r="S561" s="237" t="s">
        <v>238</v>
      </c>
      <c r="T561" s="239" t="s">
        <v>238</v>
      </c>
      <c r="U561" s="223">
        <v>0</v>
      </c>
      <c r="V561" s="223">
        <f>ROUND(E561*U561,2)</f>
        <v>0</v>
      </c>
      <c r="W561" s="223"/>
      <c r="X561" s="223" t="s">
        <v>345</v>
      </c>
      <c r="Y561" s="223" t="s">
        <v>241</v>
      </c>
      <c r="Z561" s="212"/>
      <c r="AA561" s="212"/>
      <c r="AB561" s="212"/>
      <c r="AC561" s="212"/>
      <c r="AD561" s="212"/>
      <c r="AE561" s="212"/>
      <c r="AF561" s="212"/>
      <c r="AG561" s="212" t="s">
        <v>346</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55" t="s">
        <v>800</v>
      </c>
      <c r="D562" s="249"/>
      <c r="E562" s="250">
        <v>15.4</v>
      </c>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267</v>
      </c>
      <c r="AH562" s="212">
        <v>5</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2" x14ac:dyDescent="0.2">
      <c r="A563" s="219"/>
      <c r="B563" s="220"/>
      <c r="C563" s="256"/>
      <c r="D563" s="241"/>
      <c r="E563" s="241"/>
      <c r="F563" s="241"/>
      <c r="G563" s="241"/>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243</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x14ac:dyDescent="0.2">
      <c r="A564" s="226" t="s">
        <v>233</v>
      </c>
      <c r="B564" s="227" t="s">
        <v>136</v>
      </c>
      <c r="C564" s="243" t="s">
        <v>137</v>
      </c>
      <c r="D564" s="228"/>
      <c r="E564" s="229"/>
      <c r="F564" s="230"/>
      <c r="G564" s="230">
        <f>SUMIF(AG565:AG568,"&lt;&gt;NOR",G565:G568)</f>
        <v>0</v>
      </c>
      <c r="H564" s="230"/>
      <c r="I564" s="230">
        <f>SUM(I565:I568)</f>
        <v>0</v>
      </c>
      <c r="J564" s="230"/>
      <c r="K564" s="230">
        <f>SUM(K565:K568)</f>
        <v>0</v>
      </c>
      <c r="L564" s="230"/>
      <c r="M564" s="230">
        <f>SUM(M565:M568)</f>
        <v>0</v>
      </c>
      <c r="N564" s="229"/>
      <c r="O564" s="229">
        <f>SUM(O565:O568)</f>
        <v>9.85</v>
      </c>
      <c r="P564" s="229"/>
      <c r="Q564" s="229">
        <f>SUM(Q565:Q568)</f>
        <v>0</v>
      </c>
      <c r="R564" s="230"/>
      <c r="S564" s="230"/>
      <c r="T564" s="231"/>
      <c r="U564" s="225"/>
      <c r="V564" s="225">
        <f>SUM(V565:V568)</f>
        <v>9.93</v>
      </c>
      <c r="W564" s="225"/>
      <c r="X564" s="225"/>
      <c r="Y564" s="225"/>
      <c r="AG564" t="s">
        <v>234</v>
      </c>
    </row>
    <row r="565" spans="1:60" ht="33.75" outlineLevel="1" x14ac:dyDescent="0.2">
      <c r="A565" s="233">
        <v>114</v>
      </c>
      <c r="B565" s="234" t="s">
        <v>801</v>
      </c>
      <c r="C565" s="244" t="s">
        <v>802</v>
      </c>
      <c r="D565" s="235" t="s">
        <v>450</v>
      </c>
      <c r="E565" s="236">
        <v>36.5</v>
      </c>
      <c r="F565" s="237">
        <f>H565+J565</f>
        <v>0</v>
      </c>
      <c r="G565" s="237">
        <f>ROUND(E565*F565,2)</f>
        <v>0</v>
      </c>
      <c r="H565" s="238"/>
      <c r="I565" s="237">
        <f>ROUND(E565*H565,2)</f>
        <v>0</v>
      </c>
      <c r="J565" s="238"/>
      <c r="K565" s="237">
        <f>ROUND(E565*J565,2)</f>
        <v>0</v>
      </c>
      <c r="L565" s="237">
        <v>21</v>
      </c>
      <c r="M565" s="237">
        <f>G565*(1+L565/100)</f>
        <v>0</v>
      </c>
      <c r="N565" s="236">
        <v>0.26980999999999999</v>
      </c>
      <c r="O565" s="236">
        <f>ROUND(E565*N565,2)</f>
        <v>9.85</v>
      </c>
      <c r="P565" s="236">
        <v>0</v>
      </c>
      <c r="Q565" s="236">
        <f>ROUND(E565*P565,2)</f>
        <v>0</v>
      </c>
      <c r="R565" s="237" t="s">
        <v>580</v>
      </c>
      <c r="S565" s="237" t="s">
        <v>238</v>
      </c>
      <c r="T565" s="239" t="s">
        <v>238</v>
      </c>
      <c r="U565" s="223">
        <v>0.27200000000000002</v>
      </c>
      <c r="V565" s="223">
        <f>ROUND(E565*U565,2)</f>
        <v>9.93</v>
      </c>
      <c r="W565" s="223"/>
      <c r="X565" s="223" t="s">
        <v>262</v>
      </c>
      <c r="Y565" s="223" t="s">
        <v>241</v>
      </c>
      <c r="Z565" s="212"/>
      <c r="AA565" s="212"/>
      <c r="AB565" s="212"/>
      <c r="AC565" s="212"/>
      <c r="AD565" s="212"/>
      <c r="AE565" s="212"/>
      <c r="AF565" s="212"/>
      <c r="AG565" s="212" t="s">
        <v>263</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
      <c r="A566" s="219"/>
      <c r="B566" s="220"/>
      <c r="C566" s="254" t="s">
        <v>803</v>
      </c>
      <c r="D566" s="251"/>
      <c r="E566" s="251"/>
      <c r="F566" s="251"/>
      <c r="G566" s="251"/>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265</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55" t="s">
        <v>804</v>
      </c>
      <c r="D567" s="249"/>
      <c r="E567" s="250">
        <v>36.5</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267</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56"/>
      <c r="D568" s="241"/>
      <c r="E568" s="241"/>
      <c r="F568" s="241"/>
      <c r="G568" s="241"/>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243</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x14ac:dyDescent="0.2">
      <c r="A569" s="226" t="s">
        <v>233</v>
      </c>
      <c r="B569" s="227" t="s">
        <v>138</v>
      </c>
      <c r="C569" s="243" t="s">
        <v>139</v>
      </c>
      <c r="D569" s="228"/>
      <c r="E569" s="229"/>
      <c r="F569" s="230"/>
      <c r="G569" s="230">
        <f>SUMIF(AG570:AG588,"&lt;&gt;NOR",G570:G588)</f>
        <v>0</v>
      </c>
      <c r="H569" s="230"/>
      <c r="I569" s="230">
        <f>SUM(I570:I588)</f>
        <v>0</v>
      </c>
      <c r="J569" s="230"/>
      <c r="K569" s="230">
        <f>SUM(K570:K588)</f>
        <v>0</v>
      </c>
      <c r="L569" s="230"/>
      <c r="M569" s="230">
        <f>SUM(M570:M588)</f>
        <v>0</v>
      </c>
      <c r="N569" s="229"/>
      <c r="O569" s="229">
        <f>SUM(O570:O588)</f>
        <v>3.33</v>
      </c>
      <c r="P569" s="229"/>
      <c r="Q569" s="229">
        <f>SUM(Q570:Q588)</f>
        <v>0</v>
      </c>
      <c r="R569" s="230"/>
      <c r="S569" s="230"/>
      <c r="T569" s="231"/>
      <c r="U569" s="225"/>
      <c r="V569" s="225">
        <f>SUM(V570:V588)</f>
        <v>99.63</v>
      </c>
      <c r="W569" s="225"/>
      <c r="X569" s="225"/>
      <c r="Y569" s="225"/>
      <c r="AG569" t="s">
        <v>234</v>
      </c>
    </row>
    <row r="570" spans="1:60" ht="22.5" outlineLevel="1" x14ac:dyDescent="0.2">
      <c r="A570" s="233">
        <v>115</v>
      </c>
      <c r="B570" s="234" t="s">
        <v>805</v>
      </c>
      <c r="C570" s="244" t="s">
        <v>806</v>
      </c>
      <c r="D570" s="235" t="s">
        <v>327</v>
      </c>
      <c r="E570" s="236">
        <v>78.400000000000006</v>
      </c>
      <c r="F570" s="237">
        <f>H570+J570</f>
        <v>0</v>
      </c>
      <c r="G570" s="237">
        <f>ROUND(E570*F570,2)</f>
        <v>0</v>
      </c>
      <c r="H570" s="238"/>
      <c r="I570" s="237">
        <f>ROUND(E570*H570,2)</f>
        <v>0</v>
      </c>
      <c r="J570" s="238"/>
      <c r="K570" s="237">
        <f>ROUND(E570*J570,2)</f>
        <v>0</v>
      </c>
      <c r="L570" s="237">
        <v>21</v>
      </c>
      <c r="M570" s="237">
        <f>G570*(1+L570/100)</f>
        <v>0</v>
      </c>
      <c r="N570" s="236">
        <v>1.8380000000000001E-2</v>
      </c>
      <c r="O570" s="236">
        <f>ROUND(E570*N570,2)</f>
        <v>1.44</v>
      </c>
      <c r="P570" s="236">
        <v>0</v>
      </c>
      <c r="Q570" s="236">
        <f>ROUND(E570*P570,2)</f>
        <v>0</v>
      </c>
      <c r="R570" s="237" t="s">
        <v>807</v>
      </c>
      <c r="S570" s="237" t="s">
        <v>238</v>
      </c>
      <c r="T570" s="239" t="s">
        <v>238</v>
      </c>
      <c r="U570" s="223">
        <v>0.14399999999999999</v>
      </c>
      <c r="V570" s="223">
        <f>ROUND(E570*U570,2)</f>
        <v>11.29</v>
      </c>
      <c r="W570" s="223"/>
      <c r="X570" s="223" t="s">
        <v>262</v>
      </c>
      <c r="Y570" s="223" t="s">
        <v>241</v>
      </c>
      <c r="Z570" s="212"/>
      <c r="AA570" s="212"/>
      <c r="AB570" s="212"/>
      <c r="AC570" s="212"/>
      <c r="AD570" s="212"/>
      <c r="AE570" s="212"/>
      <c r="AF570" s="212"/>
      <c r="AG570" s="212" t="s">
        <v>263</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54" t="s">
        <v>808</v>
      </c>
      <c r="D571" s="251"/>
      <c r="E571" s="251"/>
      <c r="F571" s="251"/>
      <c r="G571" s="251"/>
      <c r="H571" s="223"/>
      <c r="I571" s="223"/>
      <c r="J571" s="223"/>
      <c r="K571" s="223"/>
      <c r="L571" s="223"/>
      <c r="M571" s="223"/>
      <c r="N571" s="222"/>
      <c r="O571" s="222"/>
      <c r="P571" s="222"/>
      <c r="Q571" s="222"/>
      <c r="R571" s="223"/>
      <c r="S571" s="223"/>
      <c r="T571" s="223"/>
      <c r="U571" s="223"/>
      <c r="V571" s="223"/>
      <c r="W571" s="223"/>
      <c r="X571" s="223"/>
      <c r="Y571" s="223"/>
      <c r="Z571" s="212"/>
      <c r="AA571" s="212"/>
      <c r="AB571" s="212"/>
      <c r="AC571" s="212"/>
      <c r="AD571" s="212"/>
      <c r="AE571" s="212"/>
      <c r="AF571" s="212"/>
      <c r="AG571" s="212" t="s">
        <v>265</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55" t="s">
        <v>809</v>
      </c>
      <c r="D572" s="249"/>
      <c r="E572" s="250">
        <v>78.400000000000006</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267</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19"/>
      <c r="B573" s="220"/>
      <c r="C573" s="256"/>
      <c r="D573" s="241"/>
      <c r="E573" s="241"/>
      <c r="F573" s="241"/>
      <c r="G573" s="241"/>
      <c r="H573" s="223"/>
      <c r="I573" s="223"/>
      <c r="J573" s="223"/>
      <c r="K573" s="223"/>
      <c r="L573" s="223"/>
      <c r="M573" s="223"/>
      <c r="N573" s="222"/>
      <c r="O573" s="222"/>
      <c r="P573" s="222"/>
      <c r="Q573" s="222"/>
      <c r="R573" s="223"/>
      <c r="S573" s="223"/>
      <c r="T573" s="223"/>
      <c r="U573" s="223"/>
      <c r="V573" s="223"/>
      <c r="W573" s="223"/>
      <c r="X573" s="223"/>
      <c r="Y573" s="223"/>
      <c r="Z573" s="212"/>
      <c r="AA573" s="212"/>
      <c r="AB573" s="212"/>
      <c r="AC573" s="212"/>
      <c r="AD573" s="212"/>
      <c r="AE573" s="212"/>
      <c r="AF573" s="212"/>
      <c r="AG573" s="212" t="s">
        <v>243</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ht="22.5" outlineLevel="1" x14ac:dyDescent="0.2">
      <c r="A574" s="233">
        <v>116</v>
      </c>
      <c r="B574" s="234" t="s">
        <v>810</v>
      </c>
      <c r="C574" s="244" t="s">
        <v>811</v>
      </c>
      <c r="D574" s="235" t="s">
        <v>327</v>
      </c>
      <c r="E574" s="236">
        <v>78.400000000000006</v>
      </c>
      <c r="F574" s="237">
        <f>H574+J574</f>
        <v>0</v>
      </c>
      <c r="G574" s="237">
        <f>ROUND(E574*F574,2)</f>
        <v>0</v>
      </c>
      <c r="H574" s="238"/>
      <c r="I574" s="237">
        <f>ROUND(E574*H574,2)</f>
        <v>0</v>
      </c>
      <c r="J574" s="238"/>
      <c r="K574" s="237">
        <f>ROUND(E574*J574,2)</f>
        <v>0</v>
      </c>
      <c r="L574" s="237">
        <v>21</v>
      </c>
      <c r="M574" s="237">
        <f>G574*(1+L574/100)</f>
        <v>0</v>
      </c>
      <c r="N574" s="236">
        <v>9.7000000000000005E-4</v>
      </c>
      <c r="O574" s="236">
        <f>ROUND(E574*N574,2)</f>
        <v>0.08</v>
      </c>
      <c r="P574" s="236">
        <v>0</v>
      </c>
      <c r="Q574" s="236">
        <f>ROUND(E574*P574,2)</f>
        <v>0</v>
      </c>
      <c r="R574" s="237" t="s">
        <v>807</v>
      </c>
      <c r="S574" s="237" t="s">
        <v>238</v>
      </c>
      <c r="T574" s="239" t="s">
        <v>238</v>
      </c>
      <c r="U574" s="223">
        <v>6.0000000000000001E-3</v>
      </c>
      <c r="V574" s="223">
        <f>ROUND(E574*U574,2)</f>
        <v>0.47</v>
      </c>
      <c r="W574" s="223"/>
      <c r="X574" s="223" t="s">
        <v>262</v>
      </c>
      <c r="Y574" s="223" t="s">
        <v>241</v>
      </c>
      <c r="Z574" s="212"/>
      <c r="AA574" s="212"/>
      <c r="AB574" s="212"/>
      <c r="AC574" s="212"/>
      <c r="AD574" s="212"/>
      <c r="AE574" s="212"/>
      <c r="AF574" s="212"/>
      <c r="AG574" s="212" t="s">
        <v>263</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54" t="s">
        <v>808</v>
      </c>
      <c r="D575" s="251"/>
      <c r="E575" s="251"/>
      <c r="F575" s="251"/>
      <c r="G575" s="251"/>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265</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2" x14ac:dyDescent="0.2">
      <c r="A576" s="219"/>
      <c r="B576" s="220"/>
      <c r="C576" s="255" t="s">
        <v>812</v>
      </c>
      <c r="D576" s="249"/>
      <c r="E576" s="250">
        <v>78.400000000000006</v>
      </c>
      <c r="F576" s="223"/>
      <c r="G576" s="223"/>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267</v>
      </c>
      <c r="AH576" s="212">
        <v>5</v>
      </c>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2" x14ac:dyDescent="0.2">
      <c r="A577" s="219"/>
      <c r="B577" s="220"/>
      <c r="C577" s="256"/>
      <c r="D577" s="241"/>
      <c r="E577" s="241"/>
      <c r="F577" s="241"/>
      <c r="G577" s="241"/>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243</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33">
        <v>117</v>
      </c>
      <c r="B578" s="234" t="s">
        <v>813</v>
      </c>
      <c r="C578" s="244" t="s">
        <v>814</v>
      </c>
      <c r="D578" s="235" t="s">
        <v>327</v>
      </c>
      <c r="E578" s="236">
        <v>78.400000000000006</v>
      </c>
      <c r="F578" s="237">
        <f>H578+J578</f>
        <v>0</v>
      </c>
      <c r="G578" s="237">
        <f>ROUND(E578*F578,2)</f>
        <v>0</v>
      </c>
      <c r="H578" s="238"/>
      <c r="I578" s="237">
        <f>ROUND(E578*H578,2)</f>
        <v>0</v>
      </c>
      <c r="J578" s="238"/>
      <c r="K578" s="237">
        <f>ROUND(E578*J578,2)</f>
        <v>0</v>
      </c>
      <c r="L578" s="237">
        <v>21</v>
      </c>
      <c r="M578" s="237">
        <f>G578*(1+L578/100)</f>
        <v>0</v>
      </c>
      <c r="N578" s="236">
        <v>0</v>
      </c>
      <c r="O578" s="236">
        <f>ROUND(E578*N578,2)</f>
        <v>0</v>
      </c>
      <c r="P578" s="236">
        <v>0</v>
      </c>
      <c r="Q578" s="236">
        <f>ROUND(E578*P578,2)</f>
        <v>0</v>
      </c>
      <c r="R578" s="237" t="s">
        <v>807</v>
      </c>
      <c r="S578" s="237" t="s">
        <v>238</v>
      </c>
      <c r="T578" s="239" t="s">
        <v>238</v>
      </c>
      <c r="U578" s="223">
        <v>0.126</v>
      </c>
      <c r="V578" s="223">
        <f>ROUND(E578*U578,2)</f>
        <v>9.8800000000000008</v>
      </c>
      <c r="W578" s="223"/>
      <c r="X578" s="223" t="s">
        <v>262</v>
      </c>
      <c r="Y578" s="223" t="s">
        <v>241</v>
      </c>
      <c r="Z578" s="212"/>
      <c r="AA578" s="212"/>
      <c r="AB578" s="212"/>
      <c r="AC578" s="212"/>
      <c r="AD578" s="212"/>
      <c r="AE578" s="212"/>
      <c r="AF578" s="212"/>
      <c r="AG578" s="212" t="s">
        <v>263</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2" x14ac:dyDescent="0.2">
      <c r="A579" s="219"/>
      <c r="B579" s="220"/>
      <c r="C579" s="255" t="s">
        <v>815</v>
      </c>
      <c r="D579" s="249"/>
      <c r="E579" s="250">
        <v>78.400000000000006</v>
      </c>
      <c r="F579" s="223"/>
      <c r="G579" s="223"/>
      <c r="H579" s="223"/>
      <c r="I579" s="223"/>
      <c r="J579" s="223"/>
      <c r="K579" s="223"/>
      <c r="L579" s="223"/>
      <c r="M579" s="223"/>
      <c r="N579" s="222"/>
      <c r="O579" s="222"/>
      <c r="P579" s="222"/>
      <c r="Q579" s="222"/>
      <c r="R579" s="223"/>
      <c r="S579" s="223"/>
      <c r="T579" s="223"/>
      <c r="U579" s="223"/>
      <c r="V579" s="223"/>
      <c r="W579" s="223"/>
      <c r="X579" s="223"/>
      <c r="Y579" s="223"/>
      <c r="Z579" s="212"/>
      <c r="AA579" s="212"/>
      <c r="AB579" s="212"/>
      <c r="AC579" s="212"/>
      <c r="AD579" s="212"/>
      <c r="AE579" s="212"/>
      <c r="AF579" s="212"/>
      <c r="AG579" s="212" t="s">
        <v>267</v>
      </c>
      <c r="AH579" s="212">
        <v>5</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2" x14ac:dyDescent="0.2">
      <c r="A580" s="219"/>
      <c r="B580" s="220"/>
      <c r="C580" s="256"/>
      <c r="D580" s="241"/>
      <c r="E580" s="241"/>
      <c r="F580" s="241"/>
      <c r="G580" s="241"/>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243</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33">
        <v>118</v>
      </c>
      <c r="B581" s="234" t="s">
        <v>816</v>
      </c>
      <c r="C581" s="244" t="s">
        <v>817</v>
      </c>
      <c r="D581" s="235" t="s">
        <v>327</v>
      </c>
      <c r="E581" s="236">
        <v>215.18</v>
      </c>
      <c r="F581" s="237">
        <f>H581+J581</f>
        <v>0</v>
      </c>
      <c r="G581" s="237">
        <f>ROUND(E581*F581,2)</f>
        <v>0</v>
      </c>
      <c r="H581" s="238"/>
      <c r="I581" s="237">
        <f>ROUND(E581*H581,2)</f>
        <v>0</v>
      </c>
      <c r="J581" s="238"/>
      <c r="K581" s="237">
        <f>ROUND(E581*J581,2)</f>
        <v>0</v>
      </c>
      <c r="L581" s="237">
        <v>21</v>
      </c>
      <c r="M581" s="237">
        <f>G581*(1+L581/100)</f>
        <v>0</v>
      </c>
      <c r="N581" s="236">
        <v>5.9199999999999999E-3</v>
      </c>
      <c r="O581" s="236">
        <f>ROUND(E581*N581,2)</f>
        <v>1.27</v>
      </c>
      <c r="P581" s="236">
        <v>0</v>
      </c>
      <c r="Q581" s="236">
        <f>ROUND(E581*P581,2)</f>
        <v>0</v>
      </c>
      <c r="R581" s="237" t="s">
        <v>807</v>
      </c>
      <c r="S581" s="237" t="s">
        <v>238</v>
      </c>
      <c r="T581" s="239" t="s">
        <v>238</v>
      </c>
      <c r="U581" s="223">
        <v>0.26</v>
      </c>
      <c r="V581" s="223">
        <f>ROUND(E581*U581,2)</f>
        <v>55.95</v>
      </c>
      <c r="W581" s="223"/>
      <c r="X581" s="223" t="s">
        <v>262</v>
      </c>
      <c r="Y581" s="223" t="s">
        <v>241</v>
      </c>
      <c r="Z581" s="212"/>
      <c r="AA581" s="212"/>
      <c r="AB581" s="212"/>
      <c r="AC581" s="212"/>
      <c r="AD581" s="212"/>
      <c r="AE581" s="212"/>
      <c r="AF581" s="212"/>
      <c r="AG581" s="212" t="s">
        <v>263</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55" t="s">
        <v>818</v>
      </c>
      <c r="D582" s="249"/>
      <c r="E582" s="250">
        <v>54</v>
      </c>
      <c r="F582" s="223"/>
      <c r="G582" s="223"/>
      <c r="H582" s="223"/>
      <c r="I582" s="223"/>
      <c r="J582" s="223"/>
      <c r="K582" s="223"/>
      <c r="L582" s="223"/>
      <c r="M582" s="223"/>
      <c r="N582" s="222"/>
      <c r="O582" s="222"/>
      <c r="P582" s="222"/>
      <c r="Q582" s="222"/>
      <c r="R582" s="223"/>
      <c r="S582" s="223"/>
      <c r="T582" s="223"/>
      <c r="U582" s="223"/>
      <c r="V582" s="223"/>
      <c r="W582" s="223"/>
      <c r="X582" s="223"/>
      <c r="Y582" s="223"/>
      <c r="Z582" s="212"/>
      <c r="AA582" s="212"/>
      <c r="AB582" s="212"/>
      <c r="AC582" s="212"/>
      <c r="AD582" s="212"/>
      <c r="AE582" s="212"/>
      <c r="AF582" s="212"/>
      <c r="AG582" s="212" t="s">
        <v>267</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5" t="s">
        <v>819</v>
      </c>
      <c r="D583" s="249"/>
      <c r="E583" s="250">
        <v>54</v>
      </c>
      <c r="F583" s="223"/>
      <c r="G583" s="223"/>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267</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5" t="s">
        <v>820</v>
      </c>
      <c r="D584" s="249"/>
      <c r="E584" s="250">
        <v>107.18</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267</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2" x14ac:dyDescent="0.2">
      <c r="A585" s="219"/>
      <c r="B585" s="220"/>
      <c r="C585" s="256"/>
      <c r="D585" s="241"/>
      <c r="E585" s="241"/>
      <c r="F585" s="241"/>
      <c r="G585" s="241"/>
      <c r="H585" s="223"/>
      <c r="I585" s="223"/>
      <c r="J585" s="223"/>
      <c r="K585" s="223"/>
      <c r="L585" s="223"/>
      <c r="M585" s="223"/>
      <c r="N585" s="222"/>
      <c r="O585" s="222"/>
      <c r="P585" s="222"/>
      <c r="Q585" s="222"/>
      <c r="R585" s="223"/>
      <c r="S585" s="223"/>
      <c r="T585" s="223"/>
      <c r="U585" s="223"/>
      <c r="V585" s="223"/>
      <c r="W585" s="223"/>
      <c r="X585" s="223"/>
      <c r="Y585" s="223"/>
      <c r="Z585" s="212"/>
      <c r="AA585" s="212"/>
      <c r="AB585" s="212"/>
      <c r="AC585" s="212"/>
      <c r="AD585" s="212"/>
      <c r="AE585" s="212"/>
      <c r="AF585" s="212"/>
      <c r="AG585" s="212" t="s">
        <v>243</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33">
        <v>119</v>
      </c>
      <c r="B586" s="234" t="s">
        <v>821</v>
      </c>
      <c r="C586" s="244" t="s">
        <v>822</v>
      </c>
      <c r="D586" s="235" t="s">
        <v>327</v>
      </c>
      <c r="E586" s="236">
        <v>84.75</v>
      </c>
      <c r="F586" s="237">
        <f>H586+J586</f>
        <v>0</v>
      </c>
      <c r="G586" s="237">
        <f>ROUND(E586*F586,2)</f>
        <v>0</v>
      </c>
      <c r="H586" s="238"/>
      <c r="I586" s="237">
        <f>ROUND(E586*H586,2)</f>
        <v>0</v>
      </c>
      <c r="J586" s="238"/>
      <c r="K586" s="237">
        <f>ROUND(E586*J586,2)</f>
        <v>0</v>
      </c>
      <c r="L586" s="237">
        <v>21</v>
      </c>
      <c r="M586" s="237">
        <f>G586*(1+L586/100)</f>
        <v>0</v>
      </c>
      <c r="N586" s="236">
        <v>6.3499999999999997E-3</v>
      </c>
      <c r="O586" s="236">
        <f>ROUND(E586*N586,2)</f>
        <v>0.54</v>
      </c>
      <c r="P586" s="236">
        <v>0</v>
      </c>
      <c r="Q586" s="236">
        <f>ROUND(E586*P586,2)</f>
        <v>0</v>
      </c>
      <c r="R586" s="237" t="s">
        <v>807</v>
      </c>
      <c r="S586" s="237" t="s">
        <v>238</v>
      </c>
      <c r="T586" s="239" t="s">
        <v>238</v>
      </c>
      <c r="U586" s="223">
        <v>0.26</v>
      </c>
      <c r="V586" s="223">
        <f>ROUND(E586*U586,2)</f>
        <v>22.04</v>
      </c>
      <c r="W586" s="223"/>
      <c r="X586" s="223" t="s">
        <v>262</v>
      </c>
      <c r="Y586" s="223" t="s">
        <v>241</v>
      </c>
      <c r="Z586" s="212"/>
      <c r="AA586" s="212"/>
      <c r="AB586" s="212"/>
      <c r="AC586" s="212"/>
      <c r="AD586" s="212"/>
      <c r="AE586" s="212"/>
      <c r="AF586" s="212"/>
      <c r="AG586" s="212" t="s">
        <v>263</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55" t="s">
        <v>823</v>
      </c>
      <c r="D587" s="249"/>
      <c r="E587" s="250">
        <v>84.75</v>
      </c>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267</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19"/>
      <c r="B588" s="220"/>
      <c r="C588" s="256"/>
      <c r="D588" s="241"/>
      <c r="E588" s="241"/>
      <c r="F588" s="241"/>
      <c r="G588" s="241"/>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243</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x14ac:dyDescent="0.2">
      <c r="A589" s="226" t="s">
        <v>233</v>
      </c>
      <c r="B589" s="227" t="s">
        <v>140</v>
      </c>
      <c r="C589" s="243" t="s">
        <v>141</v>
      </c>
      <c r="D589" s="228"/>
      <c r="E589" s="229"/>
      <c r="F589" s="230"/>
      <c r="G589" s="230">
        <f>SUMIF(AG590:AG614,"&lt;&gt;NOR",G590:G614)</f>
        <v>0</v>
      </c>
      <c r="H589" s="230"/>
      <c r="I589" s="230">
        <f>SUM(I590:I614)</f>
        <v>0</v>
      </c>
      <c r="J589" s="230"/>
      <c r="K589" s="230">
        <f>SUM(K590:K614)</f>
        <v>0</v>
      </c>
      <c r="L589" s="230"/>
      <c r="M589" s="230">
        <f>SUM(M590:M614)</f>
        <v>0</v>
      </c>
      <c r="N589" s="229"/>
      <c r="O589" s="229">
        <f>SUM(O590:O614)</f>
        <v>7.0000000000000007E-2</v>
      </c>
      <c r="P589" s="229"/>
      <c r="Q589" s="229">
        <f>SUM(Q590:Q614)</f>
        <v>0</v>
      </c>
      <c r="R589" s="230"/>
      <c r="S589" s="230"/>
      <c r="T589" s="231"/>
      <c r="U589" s="225"/>
      <c r="V589" s="225">
        <f>SUM(V590:V614)</f>
        <v>147.6</v>
      </c>
      <c r="W589" s="225"/>
      <c r="X589" s="225"/>
      <c r="Y589" s="225"/>
      <c r="AG589" t="s">
        <v>234</v>
      </c>
    </row>
    <row r="590" spans="1:60" ht="56.25" outlineLevel="1" x14ac:dyDescent="0.2">
      <c r="A590" s="233">
        <v>120</v>
      </c>
      <c r="B590" s="234" t="s">
        <v>824</v>
      </c>
      <c r="C590" s="244" t="s">
        <v>825</v>
      </c>
      <c r="D590" s="235" t="s">
        <v>327</v>
      </c>
      <c r="E590" s="236">
        <v>161.18</v>
      </c>
      <c r="F590" s="237">
        <f>H590+J590</f>
        <v>0</v>
      </c>
      <c r="G590" s="237">
        <f>ROUND(E590*F590,2)</f>
        <v>0</v>
      </c>
      <c r="H590" s="238"/>
      <c r="I590" s="237">
        <f>ROUND(E590*H590,2)</f>
        <v>0</v>
      </c>
      <c r="J590" s="238"/>
      <c r="K590" s="237">
        <f>ROUND(E590*J590,2)</f>
        <v>0</v>
      </c>
      <c r="L590" s="237">
        <v>21</v>
      </c>
      <c r="M590" s="237">
        <f>G590*(1+L590/100)</f>
        <v>0</v>
      </c>
      <c r="N590" s="236">
        <v>4.0000000000000003E-5</v>
      </c>
      <c r="O590" s="236">
        <f>ROUND(E590*N590,2)</f>
        <v>0.01</v>
      </c>
      <c r="P590" s="236">
        <v>0</v>
      </c>
      <c r="Q590" s="236">
        <f>ROUND(E590*P590,2)</f>
        <v>0</v>
      </c>
      <c r="R590" s="237" t="s">
        <v>362</v>
      </c>
      <c r="S590" s="237" t="s">
        <v>238</v>
      </c>
      <c r="T590" s="239" t="s">
        <v>238</v>
      </c>
      <c r="U590" s="223">
        <v>0.308</v>
      </c>
      <c r="V590" s="223">
        <f>ROUND(E590*U590,2)</f>
        <v>49.64</v>
      </c>
      <c r="W590" s="223"/>
      <c r="X590" s="223" t="s">
        <v>262</v>
      </c>
      <c r="Y590" s="223" t="s">
        <v>241</v>
      </c>
      <c r="Z590" s="212"/>
      <c r="AA590" s="212"/>
      <c r="AB590" s="212"/>
      <c r="AC590" s="212"/>
      <c r="AD590" s="212"/>
      <c r="AE590" s="212"/>
      <c r="AF590" s="212"/>
      <c r="AG590" s="212" t="s">
        <v>263</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2" x14ac:dyDescent="0.2">
      <c r="A591" s="219"/>
      <c r="B591" s="220"/>
      <c r="C591" s="255" t="s">
        <v>819</v>
      </c>
      <c r="D591" s="249"/>
      <c r="E591" s="250">
        <v>54</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267</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5" t="s">
        <v>820</v>
      </c>
      <c r="D592" s="249"/>
      <c r="E592" s="250">
        <v>107.18</v>
      </c>
      <c r="F592" s="223"/>
      <c r="G592" s="22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267</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56"/>
      <c r="D593" s="241"/>
      <c r="E593" s="241"/>
      <c r="F593" s="241"/>
      <c r="G593" s="241"/>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243</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33">
        <v>121</v>
      </c>
      <c r="B594" s="234" t="s">
        <v>826</v>
      </c>
      <c r="C594" s="244" t="s">
        <v>827</v>
      </c>
      <c r="D594" s="235" t="s">
        <v>398</v>
      </c>
      <c r="E594" s="236">
        <v>3</v>
      </c>
      <c r="F594" s="237">
        <f>H594+J594</f>
        <v>0</v>
      </c>
      <c r="G594" s="237">
        <f>ROUND(E594*F594,2)</f>
        <v>0</v>
      </c>
      <c r="H594" s="238"/>
      <c r="I594" s="237">
        <f>ROUND(E594*H594,2)</f>
        <v>0</v>
      </c>
      <c r="J594" s="238"/>
      <c r="K594" s="237">
        <f>ROUND(E594*J594,2)</f>
        <v>0</v>
      </c>
      <c r="L594" s="237">
        <v>21</v>
      </c>
      <c r="M594" s="237">
        <f>G594*(1+L594/100)</f>
        <v>0</v>
      </c>
      <c r="N594" s="236">
        <v>1.0000000000000001E-5</v>
      </c>
      <c r="O594" s="236">
        <f>ROUND(E594*N594,2)</f>
        <v>0</v>
      </c>
      <c r="P594" s="236">
        <v>0</v>
      </c>
      <c r="Q594" s="236">
        <f>ROUND(E594*P594,2)</f>
        <v>0</v>
      </c>
      <c r="R594" s="237" t="s">
        <v>362</v>
      </c>
      <c r="S594" s="237" t="s">
        <v>238</v>
      </c>
      <c r="T594" s="239" t="s">
        <v>377</v>
      </c>
      <c r="U594" s="223">
        <v>0.17</v>
      </c>
      <c r="V594" s="223">
        <f>ROUND(E594*U594,2)</f>
        <v>0.51</v>
      </c>
      <c r="W594" s="223"/>
      <c r="X594" s="223" t="s">
        <v>262</v>
      </c>
      <c r="Y594" s="223" t="s">
        <v>241</v>
      </c>
      <c r="Z594" s="212"/>
      <c r="AA594" s="212"/>
      <c r="AB594" s="212"/>
      <c r="AC594" s="212"/>
      <c r="AD594" s="212"/>
      <c r="AE594" s="212"/>
      <c r="AF594" s="212"/>
      <c r="AG594" s="212" t="s">
        <v>263</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45"/>
      <c r="D595" s="242"/>
      <c r="E595" s="242"/>
      <c r="F595" s="242"/>
      <c r="G595" s="242"/>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243</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22.5" outlineLevel="1" x14ac:dyDescent="0.2">
      <c r="A596" s="233">
        <v>122</v>
      </c>
      <c r="B596" s="234" t="s">
        <v>828</v>
      </c>
      <c r="C596" s="244" t="s">
        <v>829</v>
      </c>
      <c r="D596" s="235" t="s">
        <v>398</v>
      </c>
      <c r="E596" s="236">
        <v>1</v>
      </c>
      <c r="F596" s="237">
        <f>H596+J596</f>
        <v>0</v>
      </c>
      <c r="G596" s="237">
        <f>ROUND(E596*F596,2)</f>
        <v>0</v>
      </c>
      <c r="H596" s="238"/>
      <c r="I596" s="237">
        <f>ROUND(E596*H596,2)</f>
        <v>0</v>
      </c>
      <c r="J596" s="238"/>
      <c r="K596" s="237">
        <f>ROUND(E596*J596,2)</f>
        <v>0</v>
      </c>
      <c r="L596" s="237">
        <v>21</v>
      </c>
      <c r="M596" s="237">
        <f>G596*(1+L596/100)</f>
        <v>0</v>
      </c>
      <c r="N596" s="236">
        <v>6.8000000000000005E-4</v>
      </c>
      <c r="O596" s="236">
        <f>ROUND(E596*N596,2)</f>
        <v>0</v>
      </c>
      <c r="P596" s="236">
        <v>0</v>
      </c>
      <c r="Q596" s="236">
        <f>ROUND(E596*P596,2)</f>
        <v>0</v>
      </c>
      <c r="R596" s="237" t="s">
        <v>362</v>
      </c>
      <c r="S596" s="237" t="s">
        <v>238</v>
      </c>
      <c r="T596" s="239" t="s">
        <v>238</v>
      </c>
      <c r="U596" s="223">
        <v>1.25</v>
      </c>
      <c r="V596" s="223">
        <f>ROUND(E596*U596,2)</f>
        <v>1.25</v>
      </c>
      <c r="W596" s="223"/>
      <c r="X596" s="223" t="s">
        <v>262</v>
      </c>
      <c r="Y596" s="223" t="s">
        <v>241</v>
      </c>
      <c r="Z596" s="212"/>
      <c r="AA596" s="212"/>
      <c r="AB596" s="212"/>
      <c r="AC596" s="212"/>
      <c r="AD596" s="212"/>
      <c r="AE596" s="212"/>
      <c r="AF596" s="212"/>
      <c r="AG596" s="212" t="s">
        <v>263</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54" t="s">
        <v>830</v>
      </c>
      <c r="D597" s="251"/>
      <c r="E597" s="251"/>
      <c r="F597" s="251"/>
      <c r="G597" s="251"/>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265</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2" x14ac:dyDescent="0.2">
      <c r="A598" s="219"/>
      <c r="B598" s="220"/>
      <c r="C598" s="255" t="s">
        <v>831</v>
      </c>
      <c r="D598" s="249"/>
      <c r="E598" s="250">
        <v>1</v>
      </c>
      <c r="F598" s="223"/>
      <c r="G598" s="223"/>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267</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2" x14ac:dyDescent="0.2">
      <c r="A599" s="219"/>
      <c r="B599" s="220"/>
      <c r="C599" s="256"/>
      <c r="D599" s="241"/>
      <c r="E599" s="241"/>
      <c r="F599" s="241"/>
      <c r="G599" s="241"/>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243</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ht="22.5" outlineLevel="1" x14ac:dyDescent="0.2">
      <c r="A600" s="233">
        <v>123</v>
      </c>
      <c r="B600" s="234" t="s">
        <v>832</v>
      </c>
      <c r="C600" s="244" t="s">
        <v>833</v>
      </c>
      <c r="D600" s="235" t="s">
        <v>398</v>
      </c>
      <c r="E600" s="236">
        <v>72</v>
      </c>
      <c r="F600" s="237">
        <f>H600+J600</f>
        <v>0</v>
      </c>
      <c r="G600" s="237">
        <f>ROUND(E600*F600,2)</f>
        <v>0</v>
      </c>
      <c r="H600" s="238"/>
      <c r="I600" s="237">
        <f>ROUND(E600*H600,2)</f>
        <v>0</v>
      </c>
      <c r="J600" s="238"/>
      <c r="K600" s="237">
        <f>ROUND(E600*J600,2)</f>
        <v>0</v>
      </c>
      <c r="L600" s="237">
        <v>21</v>
      </c>
      <c r="M600" s="237">
        <f>G600*(1+L600/100)</f>
        <v>0</v>
      </c>
      <c r="N600" s="236">
        <v>1.2E-4</v>
      </c>
      <c r="O600" s="236">
        <f>ROUND(E600*N600,2)</f>
        <v>0.01</v>
      </c>
      <c r="P600" s="236">
        <v>0</v>
      </c>
      <c r="Q600" s="236">
        <f>ROUND(E600*P600,2)</f>
        <v>0</v>
      </c>
      <c r="R600" s="237" t="s">
        <v>376</v>
      </c>
      <c r="S600" s="237" t="s">
        <v>238</v>
      </c>
      <c r="T600" s="239" t="s">
        <v>238</v>
      </c>
      <c r="U600" s="223">
        <v>0.22500000000000001</v>
      </c>
      <c r="V600" s="223">
        <f>ROUND(E600*U600,2)</f>
        <v>16.2</v>
      </c>
      <c r="W600" s="223"/>
      <c r="X600" s="223" t="s">
        <v>262</v>
      </c>
      <c r="Y600" s="223" t="s">
        <v>241</v>
      </c>
      <c r="Z600" s="212"/>
      <c r="AA600" s="212"/>
      <c r="AB600" s="212"/>
      <c r="AC600" s="212"/>
      <c r="AD600" s="212"/>
      <c r="AE600" s="212"/>
      <c r="AF600" s="212"/>
      <c r="AG600" s="212" t="s">
        <v>263</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2" x14ac:dyDescent="0.2">
      <c r="A601" s="219"/>
      <c r="B601" s="220"/>
      <c r="C601" s="255" t="s">
        <v>834</v>
      </c>
      <c r="D601" s="249"/>
      <c r="E601" s="250">
        <v>72</v>
      </c>
      <c r="F601" s="223"/>
      <c r="G601" s="223"/>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267</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2" x14ac:dyDescent="0.2">
      <c r="A602" s="219"/>
      <c r="B602" s="220"/>
      <c r="C602" s="256"/>
      <c r="D602" s="241"/>
      <c r="E602" s="241"/>
      <c r="F602" s="241"/>
      <c r="G602" s="241"/>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243</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33">
        <v>124</v>
      </c>
      <c r="B603" s="234" t="s">
        <v>835</v>
      </c>
      <c r="C603" s="244" t="s">
        <v>836</v>
      </c>
      <c r="D603" s="235" t="s">
        <v>837</v>
      </c>
      <c r="E603" s="236">
        <v>1</v>
      </c>
      <c r="F603" s="237">
        <f>H603+J603</f>
        <v>0</v>
      </c>
      <c r="G603" s="237">
        <f>ROUND(E603*F603,2)</f>
        <v>0</v>
      </c>
      <c r="H603" s="238"/>
      <c r="I603" s="237">
        <f>ROUND(E603*H603,2)</f>
        <v>0</v>
      </c>
      <c r="J603" s="238"/>
      <c r="K603" s="237">
        <f>ROUND(E603*J603,2)</f>
        <v>0</v>
      </c>
      <c r="L603" s="237">
        <v>21</v>
      </c>
      <c r="M603" s="237">
        <f>G603*(1+L603/100)</f>
        <v>0</v>
      </c>
      <c r="N603" s="236">
        <v>0</v>
      </c>
      <c r="O603" s="236">
        <f>ROUND(E603*N603,2)</f>
        <v>0</v>
      </c>
      <c r="P603" s="236">
        <v>0</v>
      </c>
      <c r="Q603" s="236">
        <f>ROUND(E603*P603,2)</f>
        <v>0</v>
      </c>
      <c r="R603" s="237"/>
      <c r="S603" s="237" t="s">
        <v>497</v>
      </c>
      <c r="T603" s="239" t="s">
        <v>239</v>
      </c>
      <c r="U603" s="223">
        <v>0</v>
      </c>
      <c r="V603" s="223">
        <f>ROUND(E603*U603,2)</f>
        <v>0</v>
      </c>
      <c r="W603" s="223"/>
      <c r="X603" s="223" t="s">
        <v>262</v>
      </c>
      <c r="Y603" s="223" t="s">
        <v>241</v>
      </c>
      <c r="Z603" s="212"/>
      <c r="AA603" s="212"/>
      <c r="AB603" s="212"/>
      <c r="AC603" s="212"/>
      <c r="AD603" s="212"/>
      <c r="AE603" s="212"/>
      <c r="AF603" s="212"/>
      <c r="AG603" s="212" t="s">
        <v>263</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2" x14ac:dyDescent="0.2">
      <c r="A604" s="219"/>
      <c r="B604" s="220"/>
      <c r="C604" s="245"/>
      <c r="D604" s="242"/>
      <c r="E604" s="242"/>
      <c r="F604" s="242"/>
      <c r="G604" s="242"/>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243</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33">
        <v>125</v>
      </c>
      <c r="B605" s="234" t="s">
        <v>838</v>
      </c>
      <c r="C605" s="244" t="s">
        <v>839</v>
      </c>
      <c r="D605" s="235" t="s">
        <v>840</v>
      </c>
      <c r="E605" s="236">
        <v>80</v>
      </c>
      <c r="F605" s="237">
        <f>H605+J605</f>
        <v>0</v>
      </c>
      <c r="G605" s="237">
        <f>ROUND(E605*F605,2)</f>
        <v>0</v>
      </c>
      <c r="H605" s="238"/>
      <c r="I605" s="237">
        <f>ROUND(E605*H605,2)</f>
        <v>0</v>
      </c>
      <c r="J605" s="238"/>
      <c r="K605" s="237">
        <f>ROUND(E605*J605,2)</f>
        <v>0</v>
      </c>
      <c r="L605" s="237">
        <v>21</v>
      </c>
      <c r="M605" s="237">
        <f>G605*(1+L605/100)</f>
        <v>0</v>
      </c>
      <c r="N605" s="236">
        <v>0</v>
      </c>
      <c r="O605" s="236">
        <f>ROUND(E605*N605,2)</f>
        <v>0</v>
      </c>
      <c r="P605" s="236">
        <v>0</v>
      </c>
      <c r="Q605" s="236">
        <f>ROUND(E605*P605,2)</f>
        <v>0</v>
      </c>
      <c r="R605" s="237" t="s">
        <v>841</v>
      </c>
      <c r="S605" s="237" t="s">
        <v>238</v>
      </c>
      <c r="T605" s="239" t="s">
        <v>238</v>
      </c>
      <c r="U605" s="223">
        <v>1</v>
      </c>
      <c r="V605" s="223">
        <f>ROUND(E605*U605,2)</f>
        <v>80</v>
      </c>
      <c r="W605" s="223"/>
      <c r="X605" s="223" t="s">
        <v>842</v>
      </c>
      <c r="Y605" s="223" t="s">
        <v>241</v>
      </c>
      <c r="Z605" s="212"/>
      <c r="AA605" s="212"/>
      <c r="AB605" s="212"/>
      <c r="AC605" s="212"/>
      <c r="AD605" s="212"/>
      <c r="AE605" s="212"/>
      <c r="AF605" s="212"/>
      <c r="AG605" s="212" t="s">
        <v>843</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2" x14ac:dyDescent="0.2">
      <c r="A606" s="219"/>
      <c r="B606" s="220"/>
      <c r="C606" s="255" t="s">
        <v>844</v>
      </c>
      <c r="D606" s="249"/>
      <c r="E606" s="250">
        <v>15</v>
      </c>
      <c r="F606" s="223"/>
      <c r="G606" s="223"/>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267</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5" t="s">
        <v>845</v>
      </c>
      <c r="D607" s="249"/>
      <c r="E607" s="250">
        <v>25</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267</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5" t="s">
        <v>846</v>
      </c>
      <c r="D608" s="249"/>
      <c r="E608" s="250">
        <v>40</v>
      </c>
      <c r="F608" s="223"/>
      <c r="G608" s="22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267</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2" x14ac:dyDescent="0.2">
      <c r="A609" s="219"/>
      <c r="B609" s="220"/>
      <c r="C609" s="256"/>
      <c r="D609" s="241"/>
      <c r="E609" s="241"/>
      <c r="F609" s="241"/>
      <c r="G609" s="241"/>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243</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ht="22.5" outlineLevel="1" x14ac:dyDescent="0.2">
      <c r="A610" s="233">
        <v>126</v>
      </c>
      <c r="B610" s="234" t="s">
        <v>847</v>
      </c>
      <c r="C610" s="244" t="s">
        <v>848</v>
      </c>
      <c r="D610" s="235" t="s">
        <v>398</v>
      </c>
      <c r="E610" s="236">
        <v>3</v>
      </c>
      <c r="F610" s="237">
        <f>H610+J610</f>
        <v>0</v>
      </c>
      <c r="G610" s="237">
        <f>ROUND(E610*F610,2)</f>
        <v>0</v>
      </c>
      <c r="H610" s="238"/>
      <c r="I610" s="237">
        <f>ROUND(E610*H610,2)</f>
        <v>0</v>
      </c>
      <c r="J610" s="238"/>
      <c r="K610" s="237">
        <f>ROUND(E610*J610,2)</f>
        <v>0</v>
      </c>
      <c r="L610" s="237">
        <v>21</v>
      </c>
      <c r="M610" s="237">
        <f>G610*(1+L610/100)</f>
        <v>0</v>
      </c>
      <c r="N610" s="236">
        <v>1.66E-2</v>
      </c>
      <c r="O610" s="236">
        <f>ROUND(E610*N610,2)</f>
        <v>0.05</v>
      </c>
      <c r="P610" s="236">
        <v>0</v>
      </c>
      <c r="Q610" s="236">
        <f>ROUND(E610*P610,2)</f>
        <v>0</v>
      </c>
      <c r="R610" s="237" t="s">
        <v>344</v>
      </c>
      <c r="S610" s="237" t="s">
        <v>238</v>
      </c>
      <c r="T610" s="239" t="s">
        <v>377</v>
      </c>
      <c r="U610" s="223">
        <v>0</v>
      </c>
      <c r="V610" s="223">
        <f>ROUND(E610*U610,2)</f>
        <v>0</v>
      </c>
      <c r="W610" s="223"/>
      <c r="X610" s="223" t="s">
        <v>345</v>
      </c>
      <c r="Y610" s="223" t="s">
        <v>241</v>
      </c>
      <c r="Z610" s="212"/>
      <c r="AA610" s="212"/>
      <c r="AB610" s="212"/>
      <c r="AC610" s="212"/>
      <c r="AD610" s="212"/>
      <c r="AE610" s="212"/>
      <c r="AF610" s="212"/>
      <c r="AG610" s="212" t="s">
        <v>346</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2" x14ac:dyDescent="0.2">
      <c r="A611" s="219"/>
      <c r="B611" s="220"/>
      <c r="C611" s="245"/>
      <c r="D611" s="242"/>
      <c r="E611" s="242"/>
      <c r="F611" s="242"/>
      <c r="G611" s="242"/>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243</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33">
        <v>127</v>
      </c>
      <c r="B612" s="234" t="s">
        <v>849</v>
      </c>
      <c r="C612" s="244" t="s">
        <v>850</v>
      </c>
      <c r="D612" s="235" t="s">
        <v>398</v>
      </c>
      <c r="E612" s="236">
        <v>72</v>
      </c>
      <c r="F612" s="237">
        <f>H612+J612</f>
        <v>0</v>
      </c>
      <c r="G612" s="237">
        <f>ROUND(E612*F612,2)</f>
        <v>0</v>
      </c>
      <c r="H612" s="238"/>
      <c r="I612" s="237">
        <f>ROUND(E612*H612,2)</f>
        <v>0</v>
      </c>
      <c r="J612" s="238"/>
      <c r="K612" s="237">
        <f>ROUND(E612*J612,2)</f>
        <v>0</v>
      </c>
      <c r="L612" s="237">
        <v>21</v>
      </c>
      <c r="M612" s="237">
        <f>G612*(1+L612/100)</f>
        <v>0</v>
      </c>
      <c r="N612" s="236">
        <v>3.0000000000000001E-5</v>
      </c>
      <c r="O612" s="236">
        <f>ROUND(E612*N612,2)</f>
        <v>0</v>
      </c>
      <c r="P612" s="236">
        <v>0</v>
      </c>
      <c r="Q612" s="236">
        <f>ROUND(E612*P612,2)</f>
        <v>0</v>
      </c>
      <c r="R612" s="237"/>
      <c r="S612" s="237" t="s">
        <v>497</v>
      </c>
      <c r="T612" s="239" t="s">
        <v>239</v>
      </c>
      <c r="U612" s="223">
        <v>0</v>
      </c>
      <c r="V612" s="223">
        <f>ROUND(E612*U612,2)</f>
        <v>0</v>
      </c>
      <c r="W612" s="223"/>
      <c r="X612" s="223" t="s">
        <v>345</v>
      </c>
      <c r="Y612" s="223" t="s">
        <v>241</v>
      </c>
      <c r="Z612" s="212"/>
      <c r="AA612" s="212"/>
      <c r="AB612" s="212"/>
      <c r="AC612" s="212"/>
      <c r="AD612" s="212"/>
      <c r="AE612" s="212"/>
      <c r="AF612" s="212"/>
      <c r="AG612" s="212" t="s">
        <v>346</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2" x14ac:dyDescent="0.2">
      <c r="A613" s="219"/>
      <c r="B613" s="220"/>
      <c r="C613" s="255" t="s">
        <v>834</v>
      </c>
      <c r="D613" s="249"/>
      <c r="E613" s="250">
        <v>72</v>
      </c>
      <c r="F613" s="223"/>
      <c r="G613" s="223"/>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267</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
      <c r="A614" s="219"/>
      <c r="B614" s="220"/>
      <c r="C614" s="256"/>
      <c r="D614" s="241"/>
      <c r="E614" s="241"/>
      <c r="F614" s="241"/>
      <c r="G614" s="241"/>
      <c r="H614" s="223"/>
      <c r="I614" s="223"/>
      <c r="J614" s="223"/>
      <c r="K614" s="223"/>
      <c r="L614" s="223"/>
      <c r="M614" s="223"/>
      <c r="N614" s="222"/>
      <c r="O614" s="222"/>
      <c r="P614" s="222"/>
      <c r="Q614" s="222"/>
      <c r="R614" s="223"/>
      <c r="S614" s="223"/>
      <c r="T614" s="223"/>
      <c r="U614" s="223"/>
      <c r="V614" s="223"/>
      <c r="W614" s="223"/>
      <c r="X614" s="223"/>
      <c r="Y614" s="223"/>
      <c r="Z614" s="212"/>
      <c r="AA614" s="212"/>
      <c r="AB614" s="212"/>
      <c r="AC614" s="212"/>
      <c r="AD614" s="212"/>
      <c r="AE614" s="212"/>
      <c r="AF614" s="212"/>
      <c r="AG614" s="212" t="s">
        <v>243</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x14ac:dyDescent="0.2">
      <c r="A615" s="226" t="s">
        <v>233</v>
      </c>
      <c r="B615" s="227" t="s">
        <v>142</v>
      </c>
      <c r="C615" s="243" t="s">
        <v>143</v>
      </c>
      <c r="D615" s="228"/>
      <c r="E615" s="229"/>
      <c r="F615" s="230"/>
      <c r="G615" s="230">
        <f>SUMIF(AG616:AG621,"&lt;&gt;NOR",G616:G621)</f>
        <v>0</v>
      </c>
      <c r="H615" s="230"/>
      <c r="I615" s="230">
        <f>SUM(I616:I621)</f>
        <v>0</v>
      </c>
      <c r="J615" s="230"/>
      <c r="K615" s="230">
        <f>SUM(K616:K621)</f>
        <v>0</v>
      </c>
      <c r="L615" s="230"/>
      <c r="M615" s="230">
        <f>SUM(M616:M621)</f>
        <v>0</v>
      </c>
      <c r="N615" s="229"/>
      <c r="O615" s="229">
        <f>SUM(O616:O621)</f>
        <v>0.87</v>
      </c>
      <c r="P615" s="229"/>
      <c r="Q615" s="229">
        <f>SUM(Q616:Q621)</f>
        <v>0</v>
      </c>
      <c r="R615" s="230"/>
      <c r="S615" s="230"/>
      <c r="T615" s="231"/>
      <c r="U615" s="225"/>
      <c r="V615" s="225">
        <f>SUM(V616:V621)</f>
        <v>95.79</v>
      </c>
      <c r="W615" s="225"/>
      <c r="X615" s="225"/>
      <c r="Y615" s="225"/>
      <c r="AG615" t="s">
        <v>234</v>
      </c>
    </row>
    <row r="616" spans="1:60" ht="33.75" outlineLevel="1" x14ac:dyDescent="0.2">
      <c r="A616" s="233">
        <v>128</v>
      </c>
      <c r="B616" s="234" t="s">
        <v>851</v>
      </c>
      <c r="C616" s="244" t="s">
        <v>852</v>
      </c>
      <c r="D616" s="235" t="s">
        <v>450</v>
      </c>
      <c r="E616" s="236">
        <v>44.762999999999998</v>
      </c>
      <c r="F616" s="237">
        <f>H616+J616</f>
        <v>0</v>
      </c>
      <c r="G616" s="237">
        <f>ROUND(E616*F616,2)</f>
        <v>0</v>
      </c>
      <c r="H616" s="238"/>
      <c r="I616" s="237">
        <f>ROUND(E616*H616,2)</f>
        <v>0</v>
      </c>
      <c r="J616" s="238"/>
      <c r="K616" s="237">
        <f>ROUND(E616*J616,2)</f>
        <v>0</v>
      </c>
      <c r="L616" s="237">
        <v>21</v>
      </c>
      <c r="M616" s="237">
        <f>G616*(1+L616/100)</f>
        <v>0</v>
      </c>
      <c r="N616" s="236">
        <v>1.941E-2</v>
      </c>
      <c r="O616" s="236">
        <f>ROUND(E616*N616,2)</f>
        <v>0.87</v>
      </c>
      <c r="P616" s="236">
        <v>0</v>
      </c>
      <c r="Q616" s="236">
        <f>ROUND(E616*P616,2)</f>
        <v>0</v>
      </c>
      <c r="R616" s="237" t="s">
        <v>362</v>
      </c>
      <c r="S616" s="237" t="s">
        <v>238</v>
      </c>
      <c r="T616" s="239" t="s">
        <v>238</v>
      </c>
      <c r="U616" s="223">
        <v>2.14</v>
      </c>
      <c r="V616" s="223">
        <f>ROUND(E616*U616,2)</f>
        <v>95.79</v>
      </c>
      <c r="W616" s="223"/>
      <c r="X616" s="223" t="s">
        <v>262</v>
      </c>
      <c r="Y616" s="223" t="s">
        <v>241</v>
      </c>
      <c r="Z616" s="212"/>
      <c r="AA616" s="212"/>
      <c r="AB616" s="212"/>
      <c r="AC616" s="212"/>
      <c r="AD616" s="212"/>
      <c r="AE616" s="212"/>
      <c r="AF616" s="212"/>
      <c r="AG616" s="212" t="s">
        <v>263</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2" x14ac:dyDescent="0.2">
      <c r="A617" s="219"/>
      <c r="B617" s="220"/>
      <c r="C617" s="255" t="s">
        <v>853</v>
      </c>
      <c r="D617" s="249"/>
      <c r="E617" s="250">
        <v>6</v>
      </c>
      <c r="F617" s="223"/>
      <c r="G617" s="223"/>
      <c r="H617" s="223"/>
      <c r="I617" s="223"/>
      <c r="J617" s="223"/>
      <c r="K617" s="223"/>
      <c r="L617" s="223"/>
      <c r="M617" s="223"/>
      <c r="N617" s="222"/>
      <c r="O617" s="222"/>
      <c r="P617" s="222"/>
      <c r="Q617" s="222"/>
      <c r="R617" s="223"/>
      <c r="S617" s="223"/>
      <c r="T617" s="223"/>
      <c r="U617" s="223"/>
      <c r="V617" s="223"/>
      <c r="W617" s="223"/>
      <c r="X617" s="223"/>
      <c r="Y617" s="223"/>
      <c r="Z617" s="212"/>
      <c r="AA617" s="212"/>
      <c r="AB617" s="212"/>
      <c r="AC617" s="212"/>
      <c r="AD617" s="212"/>
      <c r="AE617" s="212"/>
      <c r="AF617" s="212"/>
      <c r="AG617" s="212" t="s">
        <v>267</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5" t="s">
        <v>854</v>
      </c>
      <c r="D618" s="249"/>
      <c r="E618" s="250">
        <v>9.65</v>
      </c>
      <c r="F618" s="223"/>
      <c r="G618" s="223"/>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267</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5" t="s">
        <v>855</v>
      </c>
      <c r="D619" s="249"/>
      <c r="E619" s="250">
        <v>6.3129999999999997</v>
      </c>
      <c r="F619" s="223"/>
      <c r="G619" s="223"/>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267</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5" t="s">
        <v>856</v>
      </c>
      <c r="D620" s="249"/>
      <c r="E620" s="250">
        <v>22.8</v>
      </c>
      <c r="F620" s="223"/>
      <c r="G620" s="223"/>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267</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2" x14ac:dyDescent="0.2">
      <c r="A621" s="219"/>
      <c r="B621" s="220"/>
      <c r="C621" s="256"/>
      <c r="D621" s="241"/>
      <c r="E621" s="241"/>
      <c r="F621" s="241"/>
      <c r="G621" s="241"/>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243</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x14ac:dyDescent="0.2">
      <c r="A622" s="226" t="s">
        <v>233</v>
      </c>
      <c r="B622" s="227" t="s">
        <v>144</v>
      </c>
      <c r="C622" s="243" t="s">
        <v>145</v>
      </c>
      <c r="D622" s="228"/>
      <c r="E622" s="229"/>
      <c r="F622" s="230"/>
      <c r="G622" s="230">
        <f>SUMIF(AG623:AG750,"&lt;&gt;NOR",G623:G750)</f>
        <v>0</v>
      </c>
      <c r="H622" s="230"/>
      <c r="I622" s="230">
        <f>SUM(I623:I750)</f>
        <v>0</v>
      </c>
      <c r="J622" s="230"/>
      <c r="K622" s="230">
        <f>SUM(K623:K750)</f>
        <v>0</v>
      </c>
      <c r="L622" s="230"/>
      <c r="M622" s="230">
        <f>SUM(M623:M750)</f>
        <v>0</v>
      </c>
      <c r="N622" s="229"/>
      <c r="O622" s="229">
        <f>SUM(O623:O750)</f>
        <v>3.84</v>
      </c>
      <c r="P622" s="229"/>
      <c r="Q622" s="229">
        <f>SUM(Q623:Q750)</f>
        <v>121.62999999999997</v>
      </c>
      <c r="R622" s="230"/>
      <c r="S622" s="230"/>
      <c r="T622" s="231"/>
      <c r="U622" s="225"/>
      <c r="V622" s="225">
        <f>SUM(V623:V750)</f>
        <v>687.36</v>
      </c>
      <c r="W622" s="225"/>
      <c r="X622" s="225"/>
      <c r="Y622" s="225"/>
      <c r="AG622" t="s">
        <v>234</v>
      </c>
    </row>
    <row r="623" spans="1:60" outlineLevel="1" x14ac:dyDescent="0.2">
      <c r="A623" s="233">
        <v>129</v>
      </c>
      <c r="B623" s="234" t="s">
        <v>857</v>
      </c>
      <c r="C623" s="244" t="s">
        <v>858</v>
      </c>
      <c r="D623" s="235" t="s">
        <v>260</v>
      </c>
      <c r="E623" s="236">
        <v>1.1025</v>
      </c>
      <c r="F623" s="237">
        <f>H623+J623</f>
        <v>0</v>
      </c>
      <c r="G623" s="237">
        <f>ROUND(E623*F623,2)</f>
        <v>0</v>
      </c>
      <c r="H623" s="238"/>
      <c r="I623" s="237">
        <f>ROUND(E623*H623,2)</f>
        <v>0</v>
      </c>
      <c r="J623" s="238"/>
      <c r="K623" s="237">
        <f>ROUND(E623*J623,2)</f>
        <v>0</v>
      </c>
      <c r="L623" s="237">
        <v>21</v>
      </c>
      <c r="M623" s="237">
        <f>G623*(1+L623/100)</f>
        <v>0</v>
      </c>
      <c r="N623" s="236">
        <v>0</v>
      </c>
      <c r="O623" s="236">
        <f>ROUND(E623*N623,2)</f>
        <v>0</v>
      </c>
      <c r="P623" s="236">
        <v>2</v>
      </c>
      <c r="Q623" s="236">
        <f>ROUND(E623*P623,2)</f>
        <v>2.21</v>
      </c>
      <c r="R623" s="237" t="s">
        <v>859</v>
      </c>
      <c r="S623" s="237" t="s">
        <v>238</v>
      </c>
      <c r="T623" s="239" t="s">
        <v>238</v>
      </c>
      <c r="U623" s="223">
        <v>6.4359999999999999</v>
      </c>
      <c r="V623" s="223">
        <f>ROUND(E623*U623,2)</f>
        <v>7.1</v>
      </c>
      <c r="W623" s="223"/>
      <c r="X623" s="223" t="s">
        <v>262</v>
      </c>
      <c r="Y623" s="223" t="s">
        <v>241</v>
      </c>
      <c r="Z623" s="212"/>
      <c r="AA623" s="212"/>
      <c r="AB623" s="212"/>
      <c r="AC623" s="212"/>
      <c r="AD623" s="212"/>
      <c r="AE623" s="212"/>
      <c r="AF623" s="212"/>
      <c r="AG623" s="212" t="s">
        <v>263</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2" x14ac:dyDescent="0.2">
      <c r="A624" s="219"/>
      <c r="B624" s="220"/>
      <c r="C624" s="254" t="s">
        <v>860</v>
      </c>
      <c r="D624" s="251"/>
      <c r="E624" s="251"/>
      <c r="F624" s="251"/>
      <c r="G624" s="251"/>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265</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5" t="s">
        <v>861</v>
      </c>
      <c r="D625" s="249"/>
      <c r="E625" s="250">
        <v>1.1025</v>
      </c>
      <c r="F625" s="223"/>
      <c r="G625" s="223"/>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267</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56"/>
      <c r="D626" s="241"/>
      <c r="E626" s="241"/>
      <c r="F626" s="241"/>
      <c r="G626" s="241"/>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243</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33">
        <v>130</v>
      </c>
      <c r="B627" s="234" t="s">
        <v>862</v>
      </c>
      <c r="C627" s="244" t="s">
        <v>863</v>
      </c>
      <c r="D627" s="235" t="s">
        <v>327</v>
      </c>
      <c r="E627" s="236">
        <v>1.2</v>
      </c>
      <c r="F627" s="237">
        <f>H627+J627</f>
        <v>0</v>
      </c>
      <c r="G627" s="237">
        <f>ROUND(E627*F627,2)</f>
        <v>0</v>
      </c>
      <c r="H627" s="238"/>
      <c r="I627" s="237">
        <f>ROUND(E627*H627,2)</f>
        <v>0</v>
      </c>
      <c r="J627" s="238"/>
      <c r="K627" s="237">
        <f>ROUND(E627*J627,2)</f>
        <v>0</v>
      </c>
      <c r="L627" s="237">
        <v>21</v>
      </c>
      <c r="M627" s="237">
        <f>G627*(1+L627/100)</f>
        <v>0</v>
      </c>
      <c r="N627" s="236">
        <v>6.7000000000000002E-4</v>
      </c>
      <c r="O627" s="236">
        <f>ROUND(E627*N627,2)</f>
        <v>0</v>
      </c>
      <c r="P627" s="236">
        <v>0.31900000000000001</v>
      </c>
      <c r="Q627" s="236">
        <f>ROUND(E627*P627,2)</f>
        <v>0.38</v>
      </c>
      <c r="R627" s="237" t="s">
        <v>859</v>
      </c>
      <c r="S627" s="237" t="s">
        <v>238</v>
      </c>
      <c r="T627" s="239" t="s">
        <v>238</v>
      </c>
      <c r="U627" s="223">
        <v>0.317</v>
      </c>
      <c r="V627" s="223">
        <f>ROUND(E627*U627,2)</f>
        <v>0.38</v>
      </c>
      <c r="W627" s="223"/>
      <c r="X627" s="223" t="s">
        <v>262</v>
      </c>
      <c r="Y627" s="223" t="s">
        <v>241</v>
      </c>
      <c r="Z627" s="212"/>
      <c r="AA627" s="212"/>
      <c r="AB627" s="212"/>
      <c r="AC627" s="212"/>
      <c r="AD627" s="212"/>
      <c r="AE627" s="212"/>
      <c r="AF627" s="212"/>
      <c r="AG627" s="212" t="s">
        <v>263</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ht="22.5" outlineLevel="2" x14ac:dyDescent="0.2">
      <c r="A628" s="219"/>
      <c r="B628" s="220"/>
      <c r="C628" s="254" t="s">
        <v>864</v>
      </c>
      <c r="D628" s="251"/>
      <c r="E628" s="251"/>
      <c r="F628" s="251"/>
      <c r="G628" s="251"/>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265</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52" t="str">
        <f>C628</f>
        <v>nebo vybourání otvorů průřezové plochy přes 4 m2 v příčkách, včetně pomocného lešení o výšce podlahy do 1900 mm a pro zatížení do 1,5 kPa  (150 kg/m2),</v>
      </c>
      <c r="BB628" s="212"/>
      <c r="BC628" s="212"/>
      <c r="BD628" s="212"/>
      <c r="BE628" s="212"/>
      <c r="BF628" s="212"/>
      <c r="BG628" s="212"/>
      <c r="BH628" s="212"/>
    </row>
    <row r="629" spans="1:60" outlineLevel="2" x14ac:dyDescent="0.2">
      <c r="A629" s="219"/>
      <c r="B629" s="220"/>
      <c r="C629" s="255" t="s">
        <v>865</v>
      </c>
      <c r="D629" s="249"/>
      <c r="E629" s="250">
        <v>1.2</v>
      </c>
      <c r="F629" s="223"/>
      <c r="G629" s="223"/>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267</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56"/>
      <c r="D630" s="241"/>
      <c r="E630" s="241"/>
      <c r="F630" s="241"/>
      <c r="G630" s="241"/>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243</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ht="22.5" outlineLevel="1" x14ac:dyDescent="0.2">
      <c r="A631" s="233">
        <v>131</v>
      </c>
      <c r="B631" s="234" t="s">
        <v>866</v>
      </c>
      <c r="C631" s="244" t="s">
        <v>867</v>
      </c>
      <c r="D631" s="235" t="s">
        <v>260</v>
      </c>
      <c r="E631" s="236">
        <v>24.75</v>
      </c>
      <c r="F631" s="237">
        <f>H631+J631</f>
        <v>0</v>
      </c>
      <c r="G631" s="237">
        <f>ROUND(E631*F631,2)</f>
        <v>0</v>
      </c>
      <c r="H631" s="238"/>
      <c r="I631" s="237">
        <f>ROUND(E631*H631,2)</f>
        <v>0</v>
      </c>
      <c r="J631" s="238"/>
      <c r="K631" s="237">
        <f>ROUND(E631*J631,2)</f>
        <v>0</v>
      </c>
      <c r="L631" s="237">
        <v>21</v>
      </c>
      <c r="M631" s="237">
        <f>G631*(1+L631/100)</f>
        <v>0</v>
      </c>
      <c r="N631" s="236">
        <v>0</v>
      </c>
      <c r="O631" s="236">
        <f>ROUND(E631*N631,2)</f>
        <v>0</v>
      </c>
      <c r="P631" s="236">
        <v>1.5940000000000001</v>
      </c>
      <c r="Q631" s="236">
        <f>ROUND(E631*P631,2)</f>
        <v>39.450000000000003</v>
      </c>
      <c r="R631" s="237" t="s">
        <v>859</v>
      </c>
      <c r="S631" s="237" t="s">
        <v>238</v>
      </c>
      <c r="T631" s="239" t="s">
        <v>238</v>
      </c>
      <c r="U631" s="223">
        <v>2.42</v>
      </c>
      <c r="V631" s="223">
        <f>ROUND(E631*U631,2)</f>
        <v>59.9</v>
      </c>
      <c r="W631" s="223"/>
      <c r="X631" s="223" t="s">
        <v>262</v>
      </c>
      <c r="Y631" s="223" t="s">
        <v>241</v>
      </c>
      <c r="Z631" s="212"/>
      <c r="AA631" s="212"/>
      <c r="AB631" s="212"/>
      <c r="AC631" s="212"/>
      <c r="AD631" s="212"/>
      <c r="AE631" s="212"/>
      <c r="AF631" s="212"/>
      <c r="AG631" s="212" t="s">
        <v>263</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ht="22.5" outlineLevel="2" x14ac:dyDescent="0.2">
      <c r="A632" s="219"/>
      <c r="B632" s="220"/>
      <c r="C632" s="254" t="s">
        <v>868</v>
      </c>
      <c r="D632" s="251"/>
      <c r="E632" s="251"/>
      <c r="F632" s="251"/>
      <c r="G632" s="251"/>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265</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52" t="str">
        <f>C632</f>
        <v>nebo vybourání otvorů průřezové plochy přes 4 m2 ve zdivu nadzákladovém, včetně pomocného lešení o výšce podlahy do 1900 mm a pro zatížení do 1,5 kPa  (150 kg/m2)</v>
      </c>
      <c r="BB632" s="212"/>
      <c r="BC632" s="212"/>
      <c r="BD632" s="212"/>
      <c r="BE632" s="212"/>
      <c r="BF632" s="212"/>
      <c r="BG632" s="212"/>
      <c r="BH632" s="212"/>
    </row>
    <row r="633" spans="1:60" outlineLevel="2" x14ac:dyDescent="0.2">
      <c r="A633" s="219"/>
      <c r="B633" s="220"/>
      <c r="C633" s="255" t="s">
        <v>869</v>
      </c>
      <c r="D633" s="249"/>
      <c r="E633" s="250">
        <v>24.75</v>
      </c>
      <c r="F633" s="223"/>
      <c r="G633" s="223"/>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267</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2" x14ac:dyDescent="0.2">
      <c r="A634" s="219"/>
      <c r="B634" s="220"/>
      <c r="C634" s="256"/>
      <c r="D634" s="241"/>
      <c r="E634" s="241"/>
      <c r="F634" s="241"/>
      <c r="G634" s="241"/>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243</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33">
        <v>132</v>
      </c>
      <c r="B635" s="234" t="s">
        <v>870</v>
      </c>
      <c r="C635" s="244" t="s">
        <v>871</v>
      </c>
      <c r="D635" s="235" t="s">
        <v>327</v>
      </c>
      <c r="E635" s="236">
        <v>9.7200000000000006</v>
      </c>
      <c r="F635" s="237">
        <f>H635+J635</f>
        <v>0</v>
      </c>
      <c r="G635" s="237">
        <f>ROUND(E635*F635,2)</f>
        <v>0</v>
      </c>
      <c r="H635" s="238"/>
      <c r="I635" s="237">
        <f>ROUND(E635*H635,2)</f>
        <v>0</v>
      </c>
      <c r="J635" s="238"/>
      <c r="K635" s="237">
        <f>ROUND(E635*J635,2)</f>
        <v>0</v>
      </c>
      <c r="L635" s="237">
        <v>21</v>
      </c>
      <c r="M635" s="237">
        <f>G635*(1+L635/100)</f>
        <v>0</v>
      </c>
      <c r="N635" s="236">
        <v>6.7000000000000002E-4</v>
      </c>
      <c r="O635" s="236">
        <f>ROUND(E635*N635,2)</f>
        <v>0.01</v>
      </c>
      <c r="P635" s="236">
        <v>5.5E-2</v>
      </c>
      <c r="Q635" s="236">
        <f>ROUND(E635*P635,2)</f>
        <v>0.53</v>
      </c>
      <c r="R635" s="237" t="s">
        <v>859</v>
      </c>
      <c r="S635" s="237" t="s">
        <v>238</v>
      </c>
      <c r="T635" s="239" t="s">
        <v>238</v>
      </c>
      <c r="U635" s="223">
        <v>0.38100000000000001</v>
      </c>
      <c r="V635" s="223">
        <f>ROUND(E635*U635,2)</f>
        <v>3.7</v>
      </c>
      <c r="W635" s="223"/>
      <c r="X635" s="223" t="s">
        <v>262</v>
      </c>
      <c r="Y635" s="223" t="s">
        <v>241</v>
      </c>
      <c r="Z635" s="212"/>
      <c r="AA635" s="212"/>
      <c r="AB635" s="212"/>
      <c r="AC635" s="212"/>
      <c r="AD635" s="212"/>
      <c r="AE635" s="212"/>
      <c r="AF635" s="212"/>
      <c r="AG635" s="212" t="s">
        <v>263</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ht="22.5" outlineLevel="2" x14ac:dyDescent="0.2">
      <c r="A636" s="219"/>
      <c r="B636" s="220"/>
      <c r="C636" s="254" t="s">
        <v>872</v>
      </c>
      <c r="D636" s="251"/>
      <c r="E636" s="251"/>
      <c r="F636" s="251"/>
      <c r="G636" s="251"/>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265</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52" t="str">
        <f>C636</f>
        <v>nebo vybourání otvorů jakýchkoliv rozměrů, včetně pomocného lešení o výšce podlahy do 1900 mm a pro zatížení do 1,5 kPa  (150 kg/m2),</v>
      </c>
      <c r="BB636" s="212"/>
      <c r="BC636" s="212"/>
      <c r="BD636" s="212"/>
      <c r="BE636" s="212"/>
      <c r="BF636" s="212"/>
      <c r="BG636" s="212"/>
      <c r="BH636" s="212"/>
    </row>
    <row r="637" spans="1:60" outlineLevel="2" x14ac:dyDescent="0.2">
      <c r="A637" s="219"/>
      <c r="B637" s="220"/>
      <c r="C637" s="255" t="s">
        <v>873</v>
      </c>
      <c r="D637" s="249"/>
      <c r="E637" s="250">
        <v>9.7200000000000006</v>
      </c>
      <c r="F637" s="223"/>
      <c r="G637" s="223"/>
      <c r="H637" s="223"/>
      <c r="I637" s="223"/>
      <c r="J637" s="223"/>
      <c r="K637" s="223"/>
      <c r="L637" s="223"/>
      <c r="M637" s="223"/>
      <c r="N637" s="222"/>
      <c r="O637" s="222"/>
      <c r="P637" s="222"/>
      <c r="Q637" s="222"/>
      <c r="R637" s="223"/>
      <c r="S637" s="223"/>
      <c r="T637" s="223"/>
      <c r="U637" s="223"/>
      <c r="V637" s="223"/>
      <c r="W637" s="223"/>
      <c r="X637" s="223"/>
      <c r="Y637" s="223"/>
      <c r="Z637" s="212"/>
      <c r="AA637" s="212"/>
      <c r="AB637" s="212"/>
      <c r="AC637" s="212"/>
      <c r="AD637" s="212"/>
      <c r="AE637" s="212"/>
      <c r="AF637" s="212"/>
      <c r="AG637" s="212" t="s">
        <v>267</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2" x14ac:dyDescent="0.2">
      <c r="A638" s="219"/>
      <c r="B638" s="220"/>
      <c r="C638" s="256"/>
      <c r="D638" s="241"/>
      <c r="E638" s="241"/>
      <c r="F638" s="241"/>
      <c r="G638" s="241"/>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243</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ht="22.5" outlineLevel="1" x14ac:dyDescent="0.2">
      <c r="A639" s="233">
        <v>133</v>
      </c>
      <c r="B639" s="234" t="s">
        <v>874</v>
      </c>
      <c r="C639" s="244" t="s">
        <v>875</v>
      </c>
      <c r="D639" s="235" t="s">
        <v>260</v>
      </c>
      <c r="E639" s="236">
        <v>15.08738</v>
      </c>
      <c r="F639" s="237">
        <f>H639+J639</f>
        <v>0</v>
      </c>
      <c r="G639" s="237">
        <f>ROUND(E639*F639,2)</f>
        <v>0</v>
      </c>
      <c r="H639" s="238"/>
      <c r="I639" s="237">
        <f>ROUND(E639*H639,2)</f>
        <v>0</v>
      </c>
      <c r="J639" s="238"/>
      <c r="K639" s="237">
        <f>ROUND(E639*J639,2)</f>
        <v>0</v>
      </c>
      <c r="L639" s="237">
        <v>21</v>
      </c>
      <c r="M639" s="237">
        <f>G639*(1+L639/100)</f>
        <v>0</v>
      </c>
      <c r="N639" s="236">
        <v>0</v>
      </c>
      <c r="O639" s="236">
        <f>ROUND(E639*N639,2)</f>
        <v>0</v>
      </c>
      <c r="P639" s="236">
        <v>2.2000000000000002</v>
      </c>
      <c r="Q639" s="236">
        <f>ROUND(E639*P639,2)</f>
        <v>33.19</v>
      </c>
      <c r="R639" s="237" t="s">
        <v>859</v>
      </c>
      <c r="S639" s="237" t="s">
        <v>238</v>
      </c>
      <c r="T639" s="239" t="s">
        <v>238</v>
      </c>
      <c r="U639" s="223">
        <v>9.07</v>
      </c>
      <c r="V639" s="223">
        <f>ROUND(E639*U639,2)</f>
        <v>136.84</v>
      </c>
      <c r="W639" s="223"/>
      <c r="X639" s="223" t="s">
        <v>262</v>
      </c>
      <c r="Y639" s="223" t="s">
        <v>241</v>
      </c>
      <c r="Z639" s="212"/>
      <c r="AA639" s="212"/>
      <c r="AB639" s="212"/>
      <c r="AC639" s="212"/>
      <c r="AD639" s="212"/>
      <c r="AE639" s="212"/>
      <c r="AF639" s="212"/>
      <c r="AG639" s="212" t="s">
        <v>263</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2" x14ac:dyDescent="0.2">
      <c r="A640" s="219"/>
      <c r="B640" s="220"/>
      <c r="C640" s="255" t="s">
        <v>876</v>
      </c>
      <c r="D640" s="249"/>
      <c r="E640" s="250">
        <v>8.4678799999999992</v>
      </c>
      <c r="F640" s="223"/>
      <c r="G640" s="223"/>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267</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5" t="s">
        <v>742</v>
      </c>
      <c r="D641" s="249"/>
      <c r="E641" s="250">
        <v>6.6195000000000004</v>
      </c>
      <c r="F641" s="223"/>
      <c r="G641" s="223"/>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267</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2" x14ac:dyDescent="0.2">
      <c r="A642" s="219"/>
      <c r="B642" s="220"/>
      <c r="C642" s="256"/>
      <c r="D642" s="241"/>
      <c r="E642" s="241"/>
      <c r="F642" s="241"/>
      <c r="G642" s="241"/>
      <c r="H642" s="223"/>
      <c r="I642" s="223"/>
      <c r="J642" s="223"/>
      <c r="K642" s="223"/>
      <c r="L642" s="223"/>
      <c r="M642" s="223"/>
      <c r="N642" s="222"/>
      <c r="O642" s="222"/>
      <c r="P642" s="222"/>
      <c r="Q642" s="222"/>
      <c r="R642" s="223"/>
      <c r="S642" s="223"/>
      <c r="T642" s="223"/>
      <c r="U642" s="223"/>
      <c r="V642" s="223"/>
      <c r="W642" s="223"/>
      <c r="X642" s="223"/>
      <c r="Y642" s="223"/>
      <c r="Z642" s="212"/>
      <c r="AA642" s="212"/>
      <c r="AB642" s="212"/>
      <c r="AC642" s="212"/>
      <c r="AD642" s="212"/>
      <c r="AE642" s="212"/>
      <c r="AF642" s="212"/>
      <c r="AG642" s="212" t="s">
        <v>243</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33">
        <v>134</v>
      </c>
      <c r="B643" s="234" t="s">
        <v>877</v>
      </c>
      <c r="C643" s="244" t="s">
        <v>878</v>
      </c>
      <c r="D643" s="235" t="s">
        <v>327</v>
      </c>
      <c r="E643" s="236">
        <v>10.4625</v>
      </c>
      <c r="F643" s="237">
        <f>H643+J643</f>
        <v>0</v>
      </c>
      <c r="G643" s="237">
        <f>ROUND(E643*F643,2)</f>
        <v>0</v>
      </c>
      <c r="H643" s="238"/>
      <c r="I643" s="237">
        <f>ROUND(E643*H643,2)</f>
        <v>0</v>
      </c>
      <c r="J643" s="238"/>
      <c r="K643" s="237">
        <f>ROUND(E643*J643,2)</f>
        <v>0</v>
      </c>
      <c r="L643" s="237">
        <v>21</v>
      </c>
      <c r="M643" s="237">
        <f>G643*(1+L643/100)</f>
        <v>0</v>
      </c>
      <c r="N643" s="236">
        <v>0</v>
      </c>
      <c r="O643" s="236">
        <f>ROUND(E643*N643,2)</f>
        <v>0</v>
      </c>
      <c r="P643" s="236">
        <v>0.02</v>
      </c>
      <c r="Q643" s="236">
        <f>ROUND(E643*P643,2)</f>
        <v>0.21</v>
      </c>
      <c r="R643" s="237" t="s">
        <v>859</v>
      </c>
      <c r="S643" s="237" t="s">
        <v>238</v>
      </c>
      <c r="T643" s="239" t="s">
        <v>238</v>
      </c>
      <c r="U643" s="223">
        <v>0.14699999999999999</v>
      </c>
      <c r="V643" s="223">
        <f>ROUND(E643*U643,2)</f>
        <v>1.54</v>
      </c>
      <c r="W643" s="223"/>
      <c r="X643" s="223" t="s">
        <v>262</v>
      </c>
      <c r="Y643" s="223" t="s">
        <v>241</v>
      </c>
      <c r="Z643" s="212"/>
      <c r="AA643" s="212"/>
      <c r="AB643" s="212"/>
      <c r="AC643" s="212"/>
      <c r="AD643" s="212"/>
      <c r="AE643" s="212"/>
      <c r="AF643" s="212"/>
      <c r="AG643" s="212" t="s">
        <v>263</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19"/>
      <c r="B644" s="220"/>
      <c r="C644" s="254" t="s">
        <v>879</v>
      </c>
      <c r="D644" s="251"/>
      <c r="E644" s="251"/>
      <c r="F644" s="251"/>
      <c r="G644" s="251"/>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265</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55" t="s">
        <v>880</v>
      </c>
      <c r="D645" s="249"/>
      <c r="E645" s="250">
        <v>5.4375</v>
      </c>
      <c r="F645" s="223"/>
      <c r="G645" s="223"/>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267</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5" t="s">
        <v>881</v>
      </c>
      <c r="D646" s="249"/>
      <c r="E646" s="250">
        <v>5.0250000000000004</v>
      </c>
      <c r="F646" s="223"/>
      <c r="G646" s="223"/>
      <c r="H646" s="223"/>
      <c r="I646" s="223"/>
      <c r="J646" s="223"/>
      <c r="K646" s="223"/>
      <c r="L646" s="223"/>
      <c r="M646" s="223"/>
      <c r="N646" s="222"/>
      <c r="O646" s="222"/>
      <c r="P646" s="222"/>
      <c r="Q646" s="222"/>
      <c r="R646" s="223"/>
      <c r="S646" s="223"/>
      <c r="T646" s="223"/>
      <c r="U646" s="223"/>
      <c r="V646" s="223"/>
      <c r="W646" s="223"/>
      <c r="X646" s="223"/>
      <c r="Y646" s="223"/>
      <c r="Z646" s="212"/>
      <c r="AA646" s="212"/>
      <c r="AB646" s="212"/>
      <c r="AC646" s="212"/>
      <c r="AD646" s="212"/>
      <c r="AE646" s="212"/>
      <c r="AF646" s="212"/>
      <c r="AG646" s="212" t="s">
        <v>267</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2" x14ac:dyDescent="0.2">
      <c r="A647" s="219"/>
      <c r="B647" s="220"/>
      <c r="C647" s="256"/>
      <c r="D647" s="241"/>
      <c r="E647" s="241"/>
      <c r="F647" s="241"/>
      <c r="G647" s="241"/>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243</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33">
        <v>135</v>
      </c>
      <c r="B648" s="234" t="s">
        <v>882</v>
      </c>
      <c r="C648" s="244" t="s">
        <v>883</v>
      </c>
      <c r="D648" s="235" t="s">
        <v>327</v>
      </c>
      <c r="E648" s="236">
        <v>19.739999999999998</v>
      </c>
      <c r="F648" s="237">
        <f>H648+J648</f>
        <v>0</v>
      </c>
      <c r="G648" s="237">
        <f>ROUND(E648*F648,2)</f>
        <v>0</v>
      </c>
      <c r="H648" s="238"/>
      <c r="I648" s="237">
        <f>ROUND(E648*H648,2)</f>
        <v>0</v>
      </c>
      <c r="J648" s="238"/>
      <c r="K648" s="237">
        <f>ROUND(E648*J648,2)</f>
        <v>0</v>
      </c>
      <c r="L648" s="237">
        <v>21</v>
      </c>
      <c r="M648" s="237">
        <f>G648*(1+L648/100)</f>
        <v>0</v>
      </c>
      <c r="N648" s="236">
        <v>3.4000000000000002E-4</v>
      </c>
      <c r="O648" s="236">
        <f>ROUND(E648*N648,2)</f>
        <v>0.01</v>
      </c>
      <c r="P648" s="236">
        <v>0.25</v>
      </c>
      <c r="Q648" s="236">
        <f>ROUND(E648*P648,2)</f>
        <v>4.9400000000000004</v>
      </c>
      <c r="R648" s="237" t="s">
        <v>859</v>
      </c>
      <c r="S648" s="237" t="s">
        <v>238</v>
      </c>
      <c r="T648" s="239" t="s">
        <v>377</v>
      </c>
      <c r="U648" s="223">
        <v>1.383</v>
      </c>
      <c r="V648" s="223">
        <f>ROUND(E648*U648,2)</f>
        <v>27.3</v>
      </c>
      <c r="W648" s="223"/>
      <c r="X648" s="223" t="s">
        <v>262</v>
      </c>
      <c r="Y648" s="223" t="s">
        <v>241</v>
      </c>
      <c r="Z648" s="212"/>
      <c r="AA648" s="212"/>
      <c r="AB648" s="212"/>
      <c r="AC648" s="212"/>
      <c r="AD648" s="212"/>
      <c r="AE648" s="212"/>
      <c r="AF648" s="212"/>
      <c r="AG648" s="212" t="s">
        <v>263</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2" x14ac:dyDescent="0.2">
      <c r="A649" s="219"/>
      <c r="B649" s="220"/>
      <c r="C649" s="254" t="s">
        <v>884</v>
      </c>
      <c r="D649" s="251"/>
      <c r="E649" s="251"/>
      <c r="F649" s="251"/>
      <c r="G649" s="251"/>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265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2" x14ac:dyDescent="0.2">
      <c r="A650" s="219"/>
      <c r="B650" s="220"/>
      <c r="C650" s="255" t="s">
        <v>455</v>
      </c>
      <c r="D650" s="249"/>
      <c r="E650" s="250">
        <v>19.739999999999998</v>
      </c>
      <c r="F650" s="223"/>
      <c r="G650" s="223"/>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267</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2" x14ac:dyDescent="0.2">
      <c r="A651" s="219"/>
      <c r="B651" s="220"/>
      <c r="C651" s="256"/>
      <c r="D651" s="241"/>
      <c r="E651" s="241"/>
      <c r="F651" s="241"/>
      <c r="G651" s="241"/>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243</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33">
        <v>136</v>
      </c>
      <c r="B652" s="234" t="s">
        <v>885</v>
      </c>
      <c r="C652" s="244" t="s">
        <v>886</v>
      </c>
      <c r="D652" s="235" t="s">
        <v>398</v>
      </c>
      <c r="E652" s="236">
        <v>1</v>
      </c>
      <c r="F652" s="237">
        <f>H652+J652</f>
        <v>0</v>
      </c>
      <c r="G652" s="237">
        <f>ROUND(E652*F652,2)</f>
        <v>0</v>
      </c>
      <c r="H652" s="238"/>
      <c r="I652" s="237">
        <f>ROUND(E652*H652,2)</f>
        <v>0</v>
      </c>
      <c r="J652" s="238"/>
      <c r="K652" s="237">
        <f>ROUND(E652*J652,2)</f>
        <v>0</v>
      </c>
      <c r="L652" s="237">
        <v>21</v>
      </c>
      <c r="M652" s="237">
        <f>G652*(1+L652/100)</f>
        <v>0</v>
      </c>
      <c r="N652" s="236">
        <v>0</v>
      </c>
      <c r="O652" s="236">
        <f>ROUND(E652*N652,2)</f>
        <v>0</v>
      </c>
      <c r="P652" s="236">
        <v>0</v>
      </c>
      <c r="Q652" s="236">
        <f>ROUND(E652*P652,2)</f>
        <v>0</v>
      </c>
      <c r="R652" s="237" t="s">
        <v>859</v>
      </c>
      <c r="S652" s="237" t="s">
        <v>238</v>
      </c>
      <c r="T652" s="239" t="s">
        <v>238</v>
      </c>
      <c r="U652" s="223">
        <v>0.05</v>
      </c>
      <c r="V652" s="223">
        <f>ROUND(E652*U652,2)</f>
        <v>0.05</v>
      </c>
      <c r="W652" s="223"/>
      <c r="X652" s="223" t="s">
        <v>262</v>
      </c>
      <c r="Y652" s="223" t="s">
        <v>241</v>
      </c>
      <c r="Z652" s="212"/>
      <c r="AA652" s="212"/>
      <c r="AB652" s="212"/>
      <c r="AC652" s="212"/>
      <c r="AD652" s="212"/>
      <c r="AE652" s="212"/>
      <c r="AF652" s="212"/>
      <c r="AG652" s="212" t="s">
        <v>263</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2" x14ac:dyDescent="0.2">
      <c r="A653" s="219"/>
      <c r="B653" s="220"/>
      <c r="C653" s="254" t="s">
        <v>887</v>
      </c>
      <c r="D653" s="251"/>
      <c r="E653" s="251"/>
      <c r="F653" s="251"/>
      <c r="G653" s="251"/>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265</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2" x14ac:dyDescent="0.2">
      <c r="A654" s="219"/>
      <c r="B654" s="220"/>
      <c r="C654" s="255" t="s">
        <v>114</v>
      </c>
      <c r="D654" s="249"/>
      <c r="E654" s="250">
        <v>1</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267</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56"/>
      <c r="D655" s="241"/>
      <c r="E655" s="241"/>
      <c r="F655" s="241"/>
      <c r="G655" s="241"/>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243</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ht="33.75" outlineLevel="1" x14ac:dyDescent="0.2">
      <c r="A656" s="233">
        <v>137</v>
      </c>
      <c r="B656" s="234" t="s">
        <v>888</v>
      </c>
      <c r="C656" s="244" t="s">
        <v>889</v>
      </c>
      <c r="D656" s="235" t="s">
        <v>327</v>
      </c>
      <c r="E656" s="236">
        <v>1.8</v>
      </c>
      <c r="F656" s="237">
        <f>H656+J656</f>
        <v>0</v>
      </c>
      <c r="G656" s="237">
        <f>ROUND(E656*F656,2)</f>
        <v>0</v>
      </c>
      <c r="H656" s="238"/>
      <c r="I656" s="237">
        <f>ROUND(E656*H656,2)</f>
        <v>0</v>
      </c>
      <c r="J656" s="238"/>
      <c r="K656" s="237">
        <f>ROUND(E656*J656,2)</f>
        <v>0</v>
      </c>
      <c r="L656" s="237">
        <v>21</v>
      </c>
      <c r="M656" s="237">
        <f>G656*(1+L656/100)</f>
        <v>0</v>
      </c>
      <c r="N656" s="236">
        <v>1.17E-3</v>
      </c>
      <c r="O656" s="236">
        <f>ROUND(E656*N656,2)</f>
        <v>0</v>
      </c>
      <c r="P656" s="236">
        <v>7.5999999999999998E-2</v>
      </c>
      <c r="Q656" s="236">
        <f>ROUND(E656*P656,2)</f>
        <v>0.14000000000000001</v>
      </c>
      <c r="R656" s="237" t="s">
        <v>859</v>
      </c>
      <c r="S656" s="237" t="s">
        <v>238</v>
      </c>
      <c r="T656" s="239" t="s">
        <v>238</v>
      </c>
      <c r="U656" s="223">
        <v>0.93899999999999995</v>
      </c>
      <c r="V656" s="223">
        <f>ROUND(E656*U656,2)</f>
        <v>1.69</v>
      </c>
      <c r="W656" s="223"/>
      <c r="X656" s="223" t="s">
        <v>262</v>
      </c>
      <c r="Y656" s="223" t="s">
        <v>241</v>
      </c>
      <c r="Z656" s="212"/>
      <c r="AA656" s="212"/>
      <c r="AB656" s="212"/>
      <c r="AC656" s="212"/>
      <c r="AD656" s="212"/>
      <c r="AE656" s="212"/>
      <c r="AF656" s="212"/>
      <c r="AG656" s="212" t="s">
        <v>263</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55" t="s">
        <v>890</v>
      </c>
      <c r="D657" s="249"/>
      <c r="E657" s="250">
        <v>1.8</v>
      </c>
      <c r="F657" s="223"/>
      <c r="G657" s="223"/>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267</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56"/>
      <c r="D658" s="241"/>
      <c r="E658" s="241"/>
      <c r="F658" s="241"/>
      <c r="G658" s="241"/>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243</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ht="22.5" outlineLevel="1" x14ac:dyDescent="0.2">
      <c r="A659" s="233">
        <v>138</v>
      </c>
      <c r="B659" s="234" t="s">
        <v>891</v>
      </c>
      <c r="C659" s="244" t="s">
        <v>892</v>
      </c>
      <c r="D659" s="235" t="s">
        <v>327</v>
      </c>
      <c r="E659" s="236">
        <v>9</v>
      </c>
      <c r="F659" s="237">
        <f>H659+J659</f>
        <v>0</v>
      </c>
      <c r="G659" s="237">
        <f>ROUND(E659*F659,2)</f>
        <v>0</v>
      </c>
      <c r="H659" s="238"/>
      <c r="I659" s="237">
        <f>ROUND(E659*H659,2)</f>
        <v>0</v>
      </c>
      <c r="J659" s="238"/>
      <c r="K659" s="237">
        <f>ROUND(E659*J659,2)</f>
        <v>0</v>
      </c>
      <c r="L659" s="237">
        <v>21</v>
      </c>
      <c r="M659" s="237">
        <f>G659*(1+L659/100)</f>
        <v>0</v>
      </c>
      <c r="N659" s="236">
        <v>8.3000000000000001E-4</v>
      </c>
      <c r="O659" s="236">
        <f>ROUND(E659*N659,2)</f>
        <v>0.01</v>
      </c>
      <c r="P659" s="236">
        <v>0.06</v>
      </c>
      <c r="Q659" s="236">
        <f>ROUND(E659*P659,2)</f>
        <v>0.54</v>
      </c>
      <c r="R659" s="237" t="s">
        <v>859</v>
      </c>
      <c r="S659" s="237" t="s">
        <v>238</v>
      </c>
      <c r="T659" s="239" t="s">
        <v>238</v>
      </c>
      <c r="U659" s="223">
        <v>0.55600000000000005</v>
      </c>
      <c r="V659" s="223">
        <f>ROUND(E659*U659,2)</f>
        <v>5</v>
      </c>
      <c r="W659" s="223"/>
      <c r="X659" s="223" t="s">
        <v>262</v>
      </c>
      <c r="Y659" s="223" t="s">
        <v>241</v>
      </c>
      <c r="Z659" s="212"/>
      <c r="AA659" s="212"/>
      <c r="AB659" s="212"/>
      <c r="AC659" s="212"/>
      <c r="AD659" s="212"/>
      <c r="AE659" s="212"/>
      <c r="AF659" s="212"/>
      <c r="AG659" s="212" t="s">
        <v>263</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2" x14ac:dyDescent="0.2">
      <c r="A660" s="219"/>
      <c r="B660" s="220"/>
      <c r="C660" s="255" t="s">
        <v>893</v>
      </c>
      <c r="D660" s="249"/>
      <c r="E660" s="250">
        <v>9</v>
      </c>
      <c r="F660" s="223"/>
      <c r="G660" s="223"/>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267</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2" x14ac:dyDescent="0.2">
      <c r="A661" s="219"/>
      <c r="B661" s="220"/>
      <c r="C661" s="256"/>
      <c r="D661" s="241"/>
      <c r="E661" s="241"/>
      <c r="F661" s="241"/>
      <c r="G661" s="241"/>
      <c r="H661" s="223"/>
      <c r="I661" s="223"/>
      <c r="J661" s="223"/>
      <c r="K661" s="223"/>
      <c r="L661" s="223"/>
      <c r="M661" s="223"/>
      <c r="N661" s="222"/>
      <c r="O661" s="222"/>
      <c r="P661" s="222"/>
      <c r="Q661" s="222"/>
      <c r="R661" s="223"/>
      <c r="S661" s="223"/>
      <c r="T661" s="223"/>
      <c r="U661" s="223"/>
      <c r="V661" s="223"/>
      <c r="W661" s="223"/>
      <c r="X661" s="223"/>
      <c r="Y661" s="223"/>
      <c r="Z661" s="212"/>
      <c r="AA661" s="212"/>
      <c r="AB661" s="212"/>
      <c r="AC661" s="212"/>
      <c r="AD661" s="212"/>
      <c r="AE661" s="212"/>
      <c r="AF661" s="212"/>
      <c r="AG661" s="212" t="s">
        <v>243</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33">
        <v>139</v>
      </c>
      <c r="B662" s="234" t="s">
        <v>894</v>
      </c>
      <c r="C662" s="244" t="s">
        <v>895</v>
      </c>
      <c r="D662" s="235" t="s">
        <v>327</v>
      </c>
      <c r="E662" s="236">
        <v>1.8</v>
      </c>
      <c r="F662" s="237">
        <f>H662+J662</f>
        <v>0</v>
      </c>
      <c r="G662" s="237">
        <f>ROUND(E662*F662,2)</f>
        <v>0</v>
      </c>
      <c r="H662" s="238"/>
      <c r="I662" s="237">
        <f>ROUND(E662*H662,2)</f>
        <v>0</v>
      </c>
      <c r="J662" s="238"/>
      <c r="K662" s="237">
        <f>ROUND(E662*J662,2)</f>
        <v>0</v>
      </c>
      <c r="L662" s="237">
        <v>21</v>
      </c>
      <c r="M662" s="237">
        <f>G662*(1+L662/100)</f>
        <v>0</v>
      </c>
      <c r="N662" s="236">
        <v>1E-3</v>
      </c>
      <c r="O662" s="236">
        <f>ROUND(E662*N662,2)</f>
        <v>0</v>
      </c>
      <c r="P662" s="236">
        <v>3.7199999999999997E-2</v>
      </c>
      <c r="Q662" s="236">
        <f>ROUND(E662*P662,2)</f>
        <v>7.0000000000000007E-2</v>
      </c>
      <c r="R662" s="237" t="s">
        <v>859</v>
      </c>
      <c r="S662" s="237" t="s">
        <v>238</v>
      </c>
      <c r="T662" s="239" t="s">
        <v>238</v>
      </c>
      <c r="U662" s="223">
        <v>0.498</v>
      </c>
      <c r="V662" s="223">
        <f>ROUND(E662*U662,2)</f>
        <v>0.9</v>
      </c>
      <c r="W662" s="223"/>
      <c r="X662" s="223" t="s">
        <v>262</v>
      </c>
      <c r="Y662" s="223" t="s">
        <v>241</v>
      </c>
      <c r="Z662" s="212"/>
      <c r="AA662" s="212"/>
      <c r="AB662" s="212"/>
      <c r="AC662" s="212"/>
      <c r="AD662" s="212"/>
      <c r="AE662" s="212"/>
      <c r="AF662" s="212"/>
      <c r="AG662" s="212" t="s">
        <v>263</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2" x14ac:dyDescent="0.2">
      <c r="A663" s="219"/>
      <c r="B663" s="220"/>
      <c r="C663" s="255" t="s">
        <v>890</v>
      </c>
      <c r="D663" s="249"/>
      <c r="E663" s="250">
        <v>1.8</v>
      </c>
      <c r="F663" s="223"/>
      <c r="G663" s="223"/>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267</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2" x14ac:dyDescent="0.2">
      <c r="A664" s="219"/>
      <c r="B664" s="220"/>
      <c r="C664" s="256"/>
      <c r="D664" s="241"/>
      <c r="E664" s="241"/>
      <c r="F664" s="241"/>
      <c r="G664" s="241"/>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243</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33">
        <v>140</v>
      </c>
      <c r="B665" s="234" t="s">
        <v>896</v>
      </c>
      <c r="C665" s="244" t="s">
        <v>897</v>
      </c>
      <c r="D665" s="235" t="s">
        <v>450</v>
      </c>
      <c r="E665" s="236">
        <v>50</v>
      </c>
      <c r="F665" s="237">
        <f>H665+J665</f>
        <v>0</v>
      </c>
      <c r="G665" s="237">
        <f>ROUND(E665*F665,2)</f>
        <v>0</v>
      </c>
      <c r="H665" s="238"/>
      <c r="I665" s="237">
        <f>ROUND(E665*H665,2)</f>
        <v>0</v>
      </c>
      <c r="J665" s="238"/>
      <c r="K665" s="237">
        <f>ROUND(E665*J665,2)</f>
        <v>0</v>
      </c>
      <c r="L665" s="237">
        <v>21</v>
      </c>
      <c r="M665" s="237">
        <f>G665*(1+L665/100)</f>
        <v>0</v>
      </c>
      <c r="N665" s="236">
        <v>3.8000000000000002E-4</v>
      </c>
      <c r="O665" s="236">
        <f>ROUND(E665*N665,2)</f>
        <v>0.02</v>
      </c>
      <c r="P665" s="236">
        <v>1.2999999999999999E-2</v>
      </c>
      <c r="Q665" s="236">
        <f>ROUND(E665*P665,2)</f>
        <v>0.65</v>
      </c>
      <c r="R665" s="237" t="s">
        <v>859</v>
      </c>
      <c r="S665" s="237" t="s">
        <v>238</v>
      </c>
      <c r="T665" s="239" t="s">
        <v>238</v>
      </c>
      <c r="U665" s="223">
        <v>0.107</v>
      </c>
      <c r="V665" s="223">
        <f>ROUND(E665*U665,2)</f>
        <v>5.35</v>
      </c>
      <c r="W665" s="223"/>
      <c r="X665" s="223" t="s">
        <v>262</v>
      </c>
      <c r="Y665" s="223" t="s">
        <v>241</v>
      </c>
      <c r="Z665" s="212"/>
      <c r="AA665" s="212"/>
      <c r="AB665" s="212"/>
      <c r="AC665" s="212"/>
      <c r="AD665" s="212"/>
      <c r="AE665" s="212"/>
      <c r="AF665" s="212"/>
      <c r="AG665" s="212" t="s">
        <v>263</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2" x14ac:dyDescent="0.2">
      <c r="A666" s="219"/>
      <c r="B666" s="220"/>
      <c r="C666" s="254" t="s">
        <v>898</v>
      </c>
      <c r="D666" s="251"/>
      <c r="E666" s="251"/>
      <c r="F666" s="251"/>
      <c r="G666" s="251"/>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265</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2" x14ac:dyDescent="0.2">
      <c r="A667" s="219"/>
      <c r="B667" s="220"/>
      <c r="C667" s="255" t="s">
        <v>899</v>
      </c>
      <c r="D667" s="249"/>
      <c r="E667" s="250">
        <v>50</v>
      </c>
      <c r="F667" s="223"/>
      <c r="G667" s="223"/>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267</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2" x14ac:dyDescent="0.2">
      <c r="A668" s="219"/>
      <c r="B668" s="220"/>
      <c r="C668" s="256"/>
      <c r="D668" s="241"/>
      <c r="E668" s="241"/>
      <c r="F668" s="241"/>
      <c r="G668" s="241"/>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243</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33">
        <v>141</v>
      </c>
      <c r="B669" s="234" t="s">
        <v>896</v>
      </c>
      <c r="C669" s="244" t="s">
        <v>897</v>
      </c>
      <c r="D669" s="235" t="s">
        <v>450</v>
      </c>
      <c r="E669" s="236">
        <v>80</v>
      </c>
      <c r="F669" s="237">
        <f>H669+J669</f>
        <v>0</v>
      </c>
      <c r="G669" s="237">
        <f>ROUND(E669*F669,2)</f>
        <v>0</v>
      </c>
      <c r="H669" s="238"/>
      <c r="I669" s="237">
        <f>ROUND(E669*H669,2)</f>
        <v>0</v>
      </c>
      <c r="J669" s="238"/>
      <c r="K669" s="237">
        <f>ROUND(E669*J669,2)</f>
        <v>0</v>
      </c>
      <c r="L669" s="237">
        <v>21</v>
      </c>
      <c r="M669" s="237">
        <f>G669*(1+L669/100)</f>
        <v>0</v>
      </c>
      <c r="N669" s="236">
        <v>3.8000000000000002E-4</v>
      </c>
      <c r="O669" s="236">
        <f>ROUND(E669*N669,2)</f>
        <v>0.03</v>
      </c>
      <c r="P669" s="236">
        <v>1.2999999999999999E-2</v>
      </c>
      <c r="Q669" s="236">
        <f>ROUND(E669*P669,2)</f>
        <v>1.04</v>
      </c>
      <c r="R669" s="237" t="s">
        <v>859</v>
      </c>
      <c r="S669" s="237" t="s">
        <v>238</v>
      </c>
      <c r="T669" s="239" t="s">
        <v>238</v>
      </c>
      <c r="U669" s="223">
        <v>0.107</v>
      </c>
      <c r="V669" s="223">
        <f>ROUND(E669*U669,2)</f>
        <v>8.56</v>
      </c>
      <c r="W669" s="223"/>
      <c r="X669" s="223" t="s">
        <v>262</v>
      </c>
      <c r="Y669" s="223" t="s">
        <v>241</v>
      </c>
      <c r="Z669" s="212"/>
      <c r="AA669" s="212"/>
      <c r="AB669" s="212"/>
      <c r="AC669" s="212"/>
      <c r="AD669" s="212"/>
      <c r="AE669" s="212"/>
      <c r="AF669" s="212"/>
      <c r="AG669" s="212" t="s">
        <v>263</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4" t="s">
        <v>898</v>
      </c>
      <c r="D670" s="251"/>
      <c r="E670" s="251"/>
      <c r="F670" s="251"/>
      <c r="G670" s="251"/>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265</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2" x14ac:dyDescent="0.2">
      <c r="A671" s="219"/>
      <c r="B671" s="220"/>
      <c r="C671" s="255" t="s">
        <v>900</v>
      </c>
      <c r="D671" s="249"/>
      <c r="E671" s="250">
        <v>80</v>
      </c>
      <c r="F671" s="223"/>
      <c r="G671" s="223"/>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267</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2" x14ac:dyDescent="0.2">
      <c r="A672" s="219"/>
      <c r="B672" s="220"/>
      <c r="C672" s="256"/>
      <c r="D672" s="241"/>
      <c r="E672" s="241"/>
      <c r="F672" s="241"/>
      <c r="G672" s="241"/>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243</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33">
        <v>142</v>
      </c>
      <c r="B673" s="234" t="s">
        <v>901</v>
      </c>
      <c r="C673" s="244" t="s">
        <v>902</v>
      </c>
      <c r="D673" s="235" t="s">
        <v>450</v>
      </c>
      <c r="E673" s="236">
        <v>50</v>
      </c>
      <c r="F673" s="237">
        <f>H673+J673</f>
        <v>0</v>
      </c>
      <c r="G673" s="237">
        <f>ROUND(E673*F673,2)</f>
        <v>0</v>
      </c>
      <c r="H673" s="238"/>
      <c r="I673" s="237">
        <f>ROUND(E673*H673,2)</f>
        <v>0</v>
      </c>
      <c r="J673" s="238"/>
      <c r="K673" s="237">
        <f>ROUND(E673*J673,2)</f>
        <v>0</v>
      </c>
      <c r="L673" s="237">
        <v>21</v>
      </c>
      <c r="M673" s="237">
        <f>G673*(1+L673/100)</f>
        <v>0</v>
      </c>
      <c r="N673" s="236">
        <v>5.9000000000000003E-4</v>
      </c>
      <c r="O673" s="236">
        <f>ROUND(E673*N673,2)</f>
        <v>0.03</v>
      </c>
      <c r="P673" s="236">
        <v>3.6999999999999998E-2</v>
      </c>
      <c r="Q673" s="236">
        <f>ROUND(E673*P673,2)</f>
        <v>1.85</v>
      </c>
      <c r="R673" s="237" t="s">
        <v>859</v>
      </c>
      <c r="S673" s="237" t="s">
        <v>238</v>
      </c>
      <c r="T673" s="239" t="s">
        <v>238</v>
      </c>
      <c r="U673" s="223">
        <v>0.443</v>
      </c>
      <c r="V673" s="223">
        <f>ROUND(E673*U673,2)</f>
        <v>22.15</v>
      </c>
      <c r="W673" s="223"/>
      <c r="X673" s="223" t="s">
        <v>262</v>
      </c>
      <c r="Y673" s="223" t="s">
        <v>241</v>
      </c>
      <c r="Z673" s="212"/>
      <c r="AA673" s="212"/>
      <c r="AB673" s="212"/>
      <c r="AC673" s="212"/>
      <c r="AD673" s="212"/>
      <c r="AE673" s="212"/>
      <c r="AF673" s="212"/>
      <c r="AG673" s="212" t="s">
        <v>263</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2" x14ac:dyDescent="0.2">
      <c r="A674" s="219"/>
      <c r="B674" s="220"/>
      <c r="C674" s="254" t="s">
        <v>898</v>
      </c>
      <c r="D674" s="251"/>
      <c r="E674" s="251"/>
      <c r="F674" s="251"/>
      <c r="G674" s="251"/>
      <c r="H674" s="223"/>
      <c r="I674" s="223"/>
      <c r="J674" s="223"/>
      <c r="K674" s="223"/>
      <c r="L674" s="223"/>
      <c r="M674" s="223"/>
      <c r="N674" s="222"/>
      <c r="O674" s="222"/>
      <c r="P674" s="222"/>
      <c r="Q674" s="222"/>
      <c r="R674" s="223"/>
      <c r="S674" s="223"/>
      <c r="T674" s="223"/>
      <c r="U674" s="223"/>
      <c r="V674" s="223"/>
      <c r="W674" s="223"/>
      <c r="X674" s="223"/>
      <c r="Y674" s="223"/>
      <c r="Z674" s="212"/>
      <c r="AA674" s="212"/>
      <c r="AB674" s="212"/>
      <c r="AC674" s="212"/>
      <c r="AD674" s="212"/>
      <c r="AE674" s="212"/>
      <c r="AF674" s="212"/>
      <c r="AG674" s="212" t="s">
        <v>265</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2" x14ac:dyDescent="0.2">
      <c r="A675" s="219"/>
      <c r="B675" s="220"/>
      <c r="C675" s="255" t="s">
        <v>903</v>
      </c>
      <c r="D675" s="249"/>
      <c r="E675" s="250">
        <v>50</v>
      </c>
      <c r="F675" s="223"/>
      <c r="G675" s="223"/>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267</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2" x14ac:dyDescent="0.2">
      <c r="A676" s="219"/>
      <c r="B676" s="220"/>
      <c r="C676" s="256"/>
      <c r="D676" s="241"/>
      <c r="E676" s="241"/>
      <c r="F676" s="241"/>
      <c r="G676" s="241"/>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243</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33">
        <v>143</v>
      </c>
      <c r="B677" s="234" t="s">
        <v>904</v>
      </c>
      <c r="C677" s="244" t="s">
        <v>905</v>
      </c>
      <c r="D677" s="235" t="s">
        <v>450</v>
      </c>
      <c r="E677" s="236">
        <v>0.7</v>
      </c>
      <c r="F677" s="237">
        <f>H677+J677</f>
        <v>0</v>
      </c>
      <c r="G677" s="237">
        <f>ROUND(E677*F677,2)</f>
        <v>0</v>
      </c>
      <c r="H677" s="238"/>
      <c r="I677" s="237">
        <f>ROUND(E677*H677,2)</f>
        <v>0</v>
      </c>
      <c r="J677" s="238"/>
      <c r="K677" s="237">
        <f>ROUND(E677*J677,2)</f>
        <v>0</v>
      </c>
      <c r="L677" s="237">
        <v>21</v>
      </c>
      <c r="M677" s="237">
        <f>G677*(1+L677/100)</f>
        <v>0</v>
      </c>
      <c r="N677" s="236">
        <v>0</v>
      </c>
      <c r="O677" s="236">
        <f>ROUND(E677*N677,2)</f>
        <v>0</v>
      </c>
      <c r="P677" s="236">
        <v>5.6520000000000001E-2</v>
      </c>
      <c r="Q677" s="236">
        <f>ROUND(E677*P677,2)</f>
        <v>0.04</v>
      </c>
      <c r="R677" s="237" t="s">
        <v>859</v>
      </c>
      <c r="S677" s="237" t="s">
        <v>238</v>
      </c>
      <c r="T677" s="239" t="s">
        <v>238</v>
      </c>
      <c r="U677" s="223">
        <v>5.5</v>
      </c>
      <c r="V677" s="223">
        <f>ROUND(E677*U677,2)</f>
        <v>3.85</v>
      </c>
      <c r="W677" s="223"/>
      <c r="X677" s="223" t="s">
        <v>262</v>
      </c>
      <c r="Y677" s="223" t="s">
        <v>241</v>
      </c>
      <c r="Z677" s="212"/>
      <c r="AA677" s="212"/>
      <c r="AB677" s="212"/>
      <c r="AC677" s="212"/>
      <c r="AD677" s="212"/>
      <c r="AE677" s="212"/>
      <c r="AF677" s="212"/>
      <c r="AG677" s="212" t="s">
        <v>263</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55" t="s">
        <v>906</v>
      </c>
      <c r="D678" s="249"/>
      <c r="E678" s="250">
        <v>0.7</v>
      </c>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267</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56"/>
      <c r="D679" s="241"/>
      <c r="E679" s="241"/>
      <c r="F679" s="241"/>
      <c r="G679" s="241"/>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243</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33">
        <v>144</v>
      </c>
      <c r="B680" s="234" t="s">
        <v>907</v>
      </c>
      <c r="C680" s="244" t="s">
        <v>908</v>
      </c>
      <c r="D680" s="235" t="s">
        <v>450</v>
      </c>
      <c r="E680" s="236">
        <v>0.8</v>
      </c>
      <c r="F680" s="237">
        <f>H680+J680</f>
        <v>0</v>
      </c>
      <c r="G680" s="237">
        <f>ROUND(E680*F680,2)</f>
        <v>0</v>
      </c>
      <c r="H680" s="238"/>
      <c r="I680" s="237">
        <f>ROUND(E680*H680,2)</f>
        <v>0</v>
      </c>
      <c r="J680" s="238"/>
      <c r="K680" s="237">
        <f>ROUND(E680*J680,2)</f>
        <v>0</v>
      </c>
      <c r="L680" s="237">
        <v>21</v>
      </c>
      <c r="M680" s="237">
        <f>G680*(1+L680/100)</f>
        <v>0</v>
      </c>
      <c r="N680" s="236">
        <v>0</v>
      </c>
      <c r="O680" s="236">
        <f>ROUND(E680*N680,2)</f>
        <v>0</v>
      </c>
      <c r="P680" s="236">
        <v>8.831E-2</v>
      </c>
      <c r="Q680" s="236">
        <f>ROUND(E680*P680,2)</f>
        <v>7.0000000000000007E-2</v>
      </c>
      <c r="R680" s="237" t="s">
        <v>859</v>
      </c>
      <c r="S680" s="237" t="s">
        <v>238</v>
      </c>
      <c r="T680" s="239" t="s">
        <v>238</v>
      </c>
      <c r="U680" s="223">
        <v>6.2</v>
      </c>
      <c r="V680" s="223">
        <f>ROUND(E680*U680,2)</f>
        <v>4.96</v>
      </c>
      <c r="W680" s="223"/>
      <c r="X680" s="223" t="s">
        <v>262</v>
      </c>
      <c r="Y680" s="223" t="s">
        <v>241</v>
      </c>
      <c r="Z680" s="212"/>
      <c r="AA680" s="212"/>
      <c r="AB680" s="212"/>
      <c r="AC680" s="212"/>
      <c r="AD680" s="212"/>
      <c r="AE680" s="212"/>
      <c r="AF680" s="212"/>
      <c r="AG680" s="212" t="s">
        <v>263</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2" x14ac:dyDescent="0.2">
      <c r="A681" s="219"/>
      <c r="B681" s="220"/>
      <c r="C681" s="255" t="s">
        <v>909</v>
      </c>
      <c r="D681" s="249"/>
      <c r="E681" s="250">
        <v>0.8</v>
      </c>
      <c r="F681" s="223"/>
      <c r="G681" s="223"/>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267</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56"/>
      <c r="D682" s="241"/>
      <c r="E682" s="241"/>
      <c r="F682" s="241"/>
      <c r="G682" s="241"/>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243</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ht="22.5" outlineLevel="1" x14ac:dyDescent="0.2">
      <c r="A683" s="233">
        <v>145</v>
      </c>
      <c r="B683" s="234" t="s">
        <v>910</v>
      </c>
      <c r="C683" s="244" t="s">
        <v>911</v>
      </c>
      <c r="D683" s="235" t="s">
        <v>260</v>
      </c>
      <c r="E683" s="236">
        <v>10.581630000000001</v>
      </c>
      <c r="F683" s="237">
        <f>H683+J683</f>
        <v>0</v>
      </c>
      <c r="G683" s="237">
        <f>ROUND(E683*F683,2)</f>
        <v>0</v>
      </c>
      <c r="H683" s="238"/>
      <c r="I683" s="237">
        <f>ROUND(E683*H683,2)</f>
        <v>0</v>
      </c>
      <c r="J683" s="238"/>
      <c r="K683" s="237">
        <f>ROUND(E683*J683,2)</f>
        <v>0</v>
      </c>
      <c r="L683" s="237">
        <v>21</v>
      </c>
      <c r="M683" s="237">
        <f>G683*(1+L683/100)</f>
        <v>0</v>
      </c>
      <c r="N683" s="236">
        <v>1.82E-3</v>
      </c>
      <c r="O683" s="236">
        <f>ROUND(E683*N683,2)</f>
        <v>0.02</v>
      </c>
      <c r="P683" s="236">
        <v>1.8</v>
      </c>
      <c r="Q683" s="236">
        <f>ROUND(E683*P683,2)</f>
        <v>19.05</v>
      </c>
      <c r="R683" s="237" t="s">
        <v>859</v>
      </c>
      <c r="S683" s="237" t="s">
        <v>238</v>
      </c>
      <c r="T683" s="239" t="s">
        <v>238</v>
      </c>
      <c r="U683" s="223">
        <v>3.6080000000000001</v>
      </c>
      <c r="V683" s="223">
        <f>ROUND(E683*U683,2)</f>
        <v>38.18</v>
      </c>
      <c r="W683" s="223"/>
      <c r="X683" s="223" t="s">
        <v>262</v>
      </c>
      <c r="Y683" s="223" t="s">
        <v>241</v>
      </c>
      <c r="Z683" s="212"/>
      <c r="AA683" s="212"/>
      <c r="AB683" s="212"/>
      <c r="AC683" s="212"/>
      <c r="AD683" s="212"/>
      <c r="AE683" s="212"/>
      <c r="AF683" s="212"/>
      <c r="AG683" s="212" t="s">
        <v>263</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2" x14ac:dyDescent="0.2">
      <c r="A684" s="219"/>
      <c r="B684" s="220"/>
      <c r="C684" s="254" t="s">
        <v>912</v>
      </c>
      <c r="D684" s="251"/>
      <c r="E684" s="251"/>
      <c r="F684" s="251"/>
      <c r="G684" s="251"/>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265</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2" x14ac:dyDescent="0.2">
      <c r="A685" s="219"/>
      <c r="B685" s="220"/>
      <c r="C685" s="255" t="s">
        <v>913</v>
      </c>
      <c r="D685" s="249"/>
      <c r="E685" s="250">
        <v>1.8368800000000001</v>
      </c>
      <c r="F685" s="223"/>
      <c r="G685" s="223"/>
      <c r="H685" s="223"/>
      <c r="I685" s="223"/>
      <c r="J685" s="223"/>
      <c r="K685" s="223"/>
      <c r="L685" s="223"/>
      <c r="M685" s="223"/>
      <c r="N685" s="222"/>
      <c r="O685" s="222"/>
      <c r="P685" s="222"/>
      <c r="Q685" s="222"/>
      <c r="R685" s="223"/>
      <c r="S685" s="223"/>
      <c r="T685" s="223"/>
      <c r="U685" s="223"/>
      <c r="V685" s="223"/>
      <c r="W685" s="223"/>
      <c r="X685" s="223"/>
      <c r="Y685" s="223"/>
      <c r="Z685" s="212"/>
      <c r="AA685" s="212"/>
      <c r="AB685" s="212"/>
      <c r="AC685" s="212"/>
      <c r="AD685" s="212"/>
      <c r="AE685" s="212"/>
      <c r="AF685" s="212"/>
      <c r="AG685" s="212" t="s">
        <v>267</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55" t="s">
        <v>914</v>
      </c>
      <c r="D686" s="249"/>
      <c r="E686" s="250">
        <v>8.7447499999999998</v>
      </c>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267</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56"/>
      <c r="D687" s="241"/>
      <c r="E687" s="241"/>
      <c r="F687" s="241"/>
      <c r="G687" s="241"/>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243</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ht="22.5" outlineLevel="1" x14ac:dyDescent="0.2">
      <c r="A688" s="233">
        <v>146</v>
      </c>
      <c r="B688" s="234" t="s">
        <v>915</v>
      </c>
      <c r="C688" s="244" t="s">
        <v>916</v>
      </c>
      <c r="D688" s="235" t="s">
        <v>398</v>
      </c>
      <c r="E688" s="236">
        <v>3</v>
      </c>
      <c r="F688" s="237">
        <f>H688+J688</f>
        <v>0</v>
      </c>
      <c r="G688" s="237">
        <f>ROUND(E688*F688,2)</f>
        <v>0</v>
      </c>
      <c r="H688" s="238"/>
      <c r="I688" s="237">
        <f>ROUND(E688*H688,2)</f>
        <v>0</v>
      </c>
      <c r="J688" s="238"/>
      <c r="K688" s="237">
        <f>ROUND(E688*J688,2)</f>
        <v>0</v>
      </c>
      <c r="L688" s="237">
        <v>21</v>
      </c>
      <c r="M688" s="237">
        <f>G688*(1+L688/100)</f>
        <v>0</v>
      </c>
      <c r="N688" s="236">
        <v>1.33E-3</v>
      </c>
      <c r="O688" s="236">
        <f>ROUND(E688*N688,2)</f>
        <v>0</v>
      </c>
      <c r="P688" s="236">
        <v>0.11899999999999999</v>
      </c>
      <c r="Q688" s="236">
        <f>ROUND(E688*P688,2)</f>
        <v>0.36</v>
      </c>
      <c r="R688" s="237" t="s">
        <v>859</v>
      </c>
      <c r="S688" s="237" t="s">
        <v>238</v>
      </c>
      <c r="T688" s="239" t="s">
        <v>238</v>
      </c>
      <c r="U688" s="223">
        <v>3.9420000000000002</v>
      </c>
      <c r="V688" s="223">
        <f>ROUND(E688*U688,2)</f>
        <v>11.83</v>
      </c>
      <c r="W688" s="223"/>
      <c r="X688" s="223" t="s">
        <v>262</v>
      </c>
      <c r="Y688" s="223" t="s">
        <v>241</v>
      </c>
      <c r="Z688" s="212"/>
      <c r="AA688" s="212"/>
      <c r="AB688" s="212"/>
      <c r="AC688" s="212"/>
      <c r="AD688" s="212"/>
      <c r="AE688" s="212"/>
      <c r="AF688" s="212"/>
      <c r="AG688" s="212" t="s">
        <v>263</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2" x14ac:dyDescent="0.2">
      <c r="A689" s="219"/>
      <c r="B689" s="220"/>
      <c r="C689" s="254" t="s">
        <v>917</v>
      </c>
      <c r="D689" s="251"/>
      <c r="E689" s="251"/>
      <c r="F689" s="251"/>
      <c r="G689" s="251"/>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265</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55" t="s">
        <v>918</v>
      </c>
      <c r="D690" s="249"/>
      <c r="E690" s="250">
        <v>3</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267</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2" x14ac:dyDescent="0.2">
      <c r="A691" s="219"/>
      <c r="B691" s="220"/>
      <c r="C691" s="256"/>
      <c r="D691" s="241"/>
      <c r="E691" s="241"/>
      <c r="F691" s="241"/>
      <c r="G691" s="241"/>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243</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ht="22.5" outlineLevel="1" x14ac:dyDescent="0.2">
      <c r="A692" s="233">
        <v>147</v>
      </c>
      <c r="B692" s="234" t="s">
        <v>919</v>
      </c>
      <c r="C692" s="244" t="s">
        <v>920</v>
      </c>
      <c r="D692" s="235" t="s">
        <v>398</v>
      </c>
      <c r="E692" s="236">
        <v>3</v>
      </c>
      <c r="F692" s="237">
        <f>H692+J692</f>
        <v>0</v>
      </c>
      <c r="G692" s="237">
        <f>ROUND(E692*F692,2)</f>
        <v>0</v>
      </c>
      <c r="H692" s="238"/>
      <c r="I692" s="237">
        <f>ROUND(E692*H692,2)</f>
        <v>0</v>
      </c>
      <c r="J692" s="238"/>
      <c r="K692" s="237">
        <f>ROUND(E692*J692,2)</f>
        <v>0</v>
      </c>
      <c r="L692" s="237">
        <v>21</v>
      </c>
      <c r="M692" s="237">
        <f>G692*(1+L692/100)</f>
        <v>0</v>
      </c>
      <c r="N692" s="236">
        <v>1.33E-3</v>
      </c>
      <c r="O692" s="236">
        <f>ROUND(E692*N692,2)</f>
        <v>0</v>
      </c>
      <c r="P692" s="236">
        <v>2.7E-2</v>
      </c>
      <c r="Q692" s="236">
        <f>ROUND(E692*P692,2)</f>
        <v>0.08</v>
      </c>
      <c r="R692" s="237" t="s">
        <v>859</v>
      </c>
      <c r="S692" s="237" t="s">
        <v>238</v>
      </c>
      <c r="T692" s="239" t="s">
        <v>238</v>
      </c>
      <c r="U692" s="223">
        <v>0.39100000000000001</v>
      </c>
      <c r="V692" s="223">
        <f>ROUND(E692*U692,2)</f>
        <v>1.17</v>
      </c>
      <c r="W692" s="223"/>
      <c r="X692" s="223" t="s">
        <v>262</v>
      </c>
      <c r="Y692" s="223" t="s">
        <v>241</v>
      </c>
      <c r="Z692" s="212"/>
      <c r="AA692" s="212"/>
      <c r="AB692" s="212"/>
      <c r="AC692" s="212"/>
      <c r="AD692" s="212"/>
      <c r="AE692" s="212"/>
      <c r="AF692" s="212"/>
      <c r="AG692" s="212" t="s">
        <v>263</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54" t="s">
        <v>898</v>
      </c>
      <c r="D693" s="251"/>
      <c r="E693" s="251"/>
      <c r="F693" s="251"/>
      <c r="G693" s="251"/>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265</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55" t="s">
        <v>921</v>
      </c>
      <c r="D694" s="249"/>
      <c r="E694" s="250">
        <v>1</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267</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55" t="s">
        <v>922</v>
      </c>
      <c r="D695" s="249"/>
      <c r="E695" s="250">
        <v>2</v>
      </c>
      <c r="F695" s="223"/>
      <c r="G695" s="223"/>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267</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56"/>
      <c r="D696" s="241"/>
      <c r="E696" s="241"/>
      <c r="F696" s="241"/>
      <c r="G696" s="241"/>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243</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ht="22.5" outlineLevel="1" x14ac:dyDescent="0.2">
      <c r="A697" s="233">
        <v>148</v>
      </c>
      <c r="B697" s="234" t="s">
        <v>923</v>
      </c>
      <c r="C697" s="244" t="s">
        <v>924</v>
      </c>
      <c r="D697" s="235" t="s">
        <v>398</v>
      </c>
      <c r="E697" s="236">
        <v>50</v>
      </c>
      <c r="F697" s="237">
        <f>H697+J697</f>
        <v>0</v>
      </c>
      <c r="G697" s="237">
        <f>ROUND(E697*F697,2)</f>
        <v>0</v>
      </c>
      <c r="H697" s="238"/>
      <c r="I697" s="237">
        <f>ROUND(E697*H697,2)</f>
        <v>0</v>
      </c>
      <c r="J697" s="238"/>
      <c r="K697" s="237">
        <f>ROUND(E697*J697,2)</f>
        <v>0</v>
      </c>
      <c r="L697" s="237">
        <v>21</v>
      </c>
      <c r="M697" s="237">
        <f>G697*(1+L697/100)</f>
        <v>0</v>
      </c>
      <c r="N697" s="236">
        <v>4.8999999999999998E-4</v>
      </c>
      <c r="O697" s="236">
        <f>ROUND(E697*N697,2)</f>
        <v>0.02</v>
      </c>
      <c r="P697" s="236">
        <v>6.2E-2</v>
      </c>
      <c r="Q697" s="236">
        <f>ROUND(E697*P697,2)</f>
        <v>3.1</v>
      </c>
      <c r="R697" s="237" t="s">
        <v>859</v>
      </c>
      <c r="S697" s="237" t="s">
        <v>238</v>
      </c>
      <c r="T697" s="239" t="s">
        <v>238</v>
      </c>
      <c r="U697" s="223">
        <v>0.99299999999999999</v>
      </c>
      <c r="V697" s="223">
        <f>ROUND(E697*U697,2)</f>
        <v>49.65</v>
      </c>
      <c r="W697" s="223"/>
      <c r="X697" s="223" t="s">
        <v>262</v>
      </c>
      <c r="Y697" s="223" t="s">
        <v>241</v>
      </c>
      <c r="Z697" s="212"/>
      <c r="AA697" s="212"/>
      <c r="AB697" s="212"/>
      <c r="AC697" s="212"/>
      <c r="AD697" s="212"/>
      <c r="AE697" s="212"/>
      <c r="AF697" s="212"/>
      <c r="AG697" s="212" t="s">
        <v>263</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2" x14ac:dyDescent="0.2">
      <c r="A698" s="219"/>
      <c r="B698" s="220"/>
      <c r="C698" s="255" t="s">
        <v>533</v>
      </c>
      <c r="D698" s="249"/>
      <c r="E698" s="250">
        <v>4</v>
      </c>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267</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55" t="s">
        <v>534</v>
      </c>
      <c r="D699" s="249"/>
      <c r="E699" s="250">
        <v>38</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267</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55" t="s">
        <v>925</v>
      </c>
      <c r="D700" s="249"/>
      <c r="E700" s="250">
        <v>8</v>
      </c>
      <c r="F700" s="223"/>
      <c r="G700" s="223"/>
      <c r="H700" s="223"/>
      <c r="I700" s="223"/>
      <c r="J700" s="223"/>
      <c r="K700" s="223"/>
      <c r="L700" s="223"/>
      <c r="M700" s="223"/>
      <c r="N700" s="222"/>
      <c r="O700" s="222"/>
      <c r="P700" s="222"/>
      <c r="Q700" s="222"/>
      <c r="R700" s="223"/>
      <c r="S700" s="223"/>
      <c r="T700" s="223"/>
      <c r="U700" s="223"/>
      <c r="V700" s="223"/>
      <c r="W700" s="223"/>
      <c r="X700" s="223"/>
      <c r="Y700" s="223"/>
      <c r="Z700" s="212"/>
      <c r="AA700" s="212"/>
      <c r="AB700" s="212"/>
      <c r="AC700" s="212"/>
      <c r="AD700" s="212"/>
      <c r="AE700" s="212"/>
      <c r="AF700" s="212"/>
      <c r="AG700" s="212" t="s">
        <v>267</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
      <c r="A701" s="219"/>
      <c r="B701" s="220"/>
      <c r="C701" s="256"/>
      <c r="D701" s="241"/>
      <c r="E701" s="241"/>
      <c r="F701" s="241"/>
      <c r="G701" s="241"/>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243</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ht="22.5" outlineLevel="1" x14ac:dyDescent="0.2">
      <c r="A702" s="233">
        <v>149</v>
      </c>
      <c r="B702" s="234" t="s">
        <v>926</v>
      </c>
      <c r="C702" s="244" t="s">
        <v>927</v>
      </c>
      <c r="D702" s="235" t="s">
        <v>450</v>
      </c>
      <c r="E702" s="236">
        <v>6</v>
      </c>
      <c r="F702" s="237">
        <f>H702+J702</f>
        <v>0</v>
      </c>
      <c r="G702" s="237">
        <f>ROUND(E702*F702,2)</f>
        <v>0</v>
      </c>
      <c r="H702" s="238"/>
      <c r="I702" s="237">
        <f>ROUND(E702*H702,2)</f>
        <v>0</v>
      </c>
      <c r="J702" s="238"/>
      <c r="K702" s="237">
        <f>ROUND(E702*J702,2)</f>
        <v>0</v>
      </c>
      <c r="L702" s="237">
        <v>21</v>
      </c>
      <c r="M702" s="237">
        <f>G702*(1+L702/100)</f>
        <v>0</v>
      </c>
      <c r="N702" s="236">
        <v>0</v>
      </c>
      <c r="O702" s="236">
        <f>ROUND(E702*N702,2)</f>
        <v>0</v>
      </c>
      <c r="P702" s="236">
        <v>1.2E-2</v>
      </c>
      <c r="Q702" s="236">
        <f>ROUND(E702*P702,2)</f>
        <v>7.0000000000000007E-2</v>
      </c>
      <c r="R702" s="237" t="s">
        <v>859</v>
      </c>
      <c r="S702" s="237" t="s">
        <v>238</v>
      </c>
      <c r="T702" s="239" t="s">
        <v>238</v>
      </c>
      <c r="U702" s="223">
        <v>0.75</v>
      </c>
      <c r="V702" s="223">
        <f>ROUND(E702*U702,2)</f>
        <v>4.5</v>
      </c>
      <c r="W702" s="223"/>
      <c r="X702" s="223" t="s">
        <v>262</v>
      </c>
      <c r="Y702" s="223" t="s">
        <v>241</v>
      </c>
      <c r="Z702" s="212"/>
      <c r="AA702" s="212"/>
      <c r="AB702" s="212"/>
      <c r="AC702" s="212"/>
      <c r="AD702" s="212"/>
      <c r="AE702" s="212"/>
      <c r="AF702" s="212"/>
      <c r="AG702" s="212" t="s">
        <v>263</v>
      </c>
      <c r="AH702" s="212"/>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2" x14ac:dyDescent="0.2">
      <c r="A703" s="219"/>
      <c r="B703" s="220"/>
      <c r="C703" s="255" t="s">
        <v>928</v>
      </c>
      <c r="D703" s="249"/>
      <c r="E703" s="250">
        <v>6</v>
      </c>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267</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56"/>
      <c r="D704" s="241"/>
      <c r="E704" s="241"/>
      <c r="F704" s="241"/>
      <c r="G704" s="241"/>
      <c r="H704" s="223"/>
      <c r="I704" s="223"/>
      <c r="J704" s="223"/>
      <c r="K704" s="223"/>
      <c r="L704" s="223"/>
      <c r="M704" s="223"/>
      <c r="N704" s="222"/>
      <c r="O704" s="222"/>
      <c r="P704" s="222"/>
      <c r="Q704" s="222"/>
      <c r="R704" s="223"/>
      <c r="S704" s="223"/>
      <c r="T704" s="223"/>
      <c r="U704" s="223"/>
      <c r="V704" s="223"/>
      <c r="W704" s="223"/>
      <c r="X704" s="223"/>
      <c r="Y704" s="223"/>
      <c r="Z704" s="212"/>
      <c r="AA704" s="212"/>
      <c r="AB704" s="212"/>
      <c r="AC704" s="212"/>
      <c r="AD704" s="212"/>
      <c r="AE704" s="212"/>
      <c r="AF704" s="212"/>
      <c r="AG704" s="212" t="s">
        <v>243</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33">
        <v>150</v>
      </c>
      <c r="B705" s="234" t="s">
        <v>929</v>
      </c>
      <c r="C705" s="244" t="s">
        <v>930</v>
      </c>
      <c r="D705" s="235" t="s">
        <v>450</v>
      </c>
      <c r="E705" s="236">
        <v>22.3</v>
      </c>
      <c r="F705" s="237">
        <f>H705+J705</f>
        <v>0</v>
      </c>
      <c r="G705" s="237">
        <f>ROUND(E705*F705,2)</f>
        <v>0</v>
      </c>
      <c r="H705" s="238"/>
      <c r="I705" s="237">
        <f>ROUND(E705*H705,2)</f>
        <v>0</v>
      </c>
      <c r="J705" s="238"/>
      <c r="K705" s="237">
        <f>ROUND(E705*J705,2)</f>
        <v>0</v>
      </c>
      <c r="L705" s="237">
        <v>21</v>
      </c>
      <c r="M705" s="237">
        <f>G705*(1+L705/100)</f>
        <v>0</v>
      </c>
      <c r="N705" s="236">
        <v>4.8999999999999998E-4</v>
      </c>
      <c r="O705" s="236">
        <f>ROUND(E705*N705,2)</f>
        <v>0.01</v>
      </c>
      <c r="P705" s="236">
        <v>8.9999999999999993E-3</v>
      </c>
      <c r="Q705" s="236">
        <f>ROUND(E705*P705,2)</f>
        <v>0.2</v>
      </c>
      <c r="R705" s="237" t="s">
        <v>859</v>
      </c>
      <c r="S705" s="237" t="s">
        <v>238</v>
      </c>
      <c r="T705" s="239" t="s">
        <v>238</v>
      </c>
      <c r="U705" s="223">
        <v>0.247</v>
      </c>
      <c r="V705" s="223">
        <f>ROUND(E705*U705,2)</f>
        <v>5.51</v>
      </c>
      <c r="W705" s="223"/>
      <c r="X705" s="223" t="s">
        <v>262</v>
      </c>
      <c r="Y705" s="223" t="s">
        <v>241</v>
      </c>
      <c r="Z705" s="212"/>
      <c r="AA705" s="212"/>
      <c r="AB705" s="212"/>
      <c r="AC705" s="212"/>
      <c r="AD705" s="212"/>
      <c r="AE705" s="212"/>
      <c r="AF705" s="212"/>
      <c r="AG705" s="212" t="s">
        <v>263</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55" t="s">
        <v>931</v>
      </c>
      <c r="D706" s="249"/>
      <c r="E706" s="250">
        <v>22.3</v>
      </c>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267</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2" x14ac:dyDescent="0.2">
      <c r="A707" s="219"/>
      <c r="B707" s="220"/>
      <c r="C707" s="256"/>
      <c r="D707" s="241"/>
      <c r="E707" s="241"/>
      <c r="F707" s="241"/>
      <c r="G707" s="241"/>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243</v>
      </c>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1" x14ac:dyDescent="0.2">
      <c r="A708" s="233">
        <v>151</v>
      </c>
      <c r="B708" s="234" t="s">
        <v>932</v>
      </c>
      <c r="C708" s="244" t="s">
        <v>933</v>
      </c>
      <c r="D708" s="235" t="s">
        <v>450</v>
      </c>
      <c r="E708" s="236">
        <v>40.433329999999998</v>
      </c>
      <c r="F708" s="237">
        <f>H708+J708</f>
        <v>0</v>
      </c>
      <c r="G708" s="237">
        <f>ROUND(E708*F708,2)</f>
        <v>0</v>
      </c>
      <c r="H708" s="238"/>
      <c r="I708" s="237">
        <f>ROUND(E708*H708,2)</f>
        <v>0</v>
      </c>
      <c r="J708" s="238"/>
      <c r="K708" s="237">
        <f>ROUND(E708*J708,2)</f>
        <v>0</v>
      </c>
      <c r="L708" s="237">
        <v>21</v>
      </c>
      <c r="M708" s="237">
        <f>G708*(1+L708/100)</f>
        <v>0</v>
      </c>
      <c r="N708" s="236">
        <v>4.8999999999999998E-4</v>
      </c>
      <c r="O708" s="236">
        <f>ROUND(E708*N708,2)</f>
        <v>0.02</v>
      </c>
      <c r="P708" s="236">
        <v>0.04</v>
      </c>
      <c r="Q708" s="236">
        <f>ROUND(E708*P708,2)</f>
        <v>1.62</v>
      </c>
      <c r="R708" s="237" t="s">
        <v>859</v>
      </c>
      <c r="S708" s="237" t="s">
        <v>238</v>
      </c>
      <c r="T708" s="239" t="s">
        <v>238</v>
      </c>
      <c r="U708" s="223">
        <v>0.66800000000000004</v>
      </c>
      <c r="V708" s="223">
        <f>ROUND(E708*U708,2)</f>
        <v>27.01</v>
      </c>
      <c r="W708" s="223"/>
      <c r="X708" s="223" t="s">
        <v>262</v>
      </c>
      <c r="Y708" s="223" t="s">
        <v>241</v>
      </c>
      <c r="Z708" s="212"/>
      <c r="AA708" s="212"/>
      <c r="AB708" s="212"/>
      <c r="AC708" s="212"/>
      <c r="AD708" s="212"/>
      <c r="AE708" s="212"/>
      <c r="AF708" s="212"/>
      <c r="AG708" s="212" t="s">
        <v>263</v>
      </c>
      <c r="AH708" s="212"/>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2" x14ac:dyDescent="0.2">
      <c r="A709" s="219"/>
      <c r="B709" s="220"/>
      <c r="C709" s="255" t="s">
        <v>934</v>
      </c>
      <c r="D709" s="249"/>
      <c r="E709" s="250">
        <v>3.73333</v>
      </c>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267</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55" t="s">
        <v>935</v>
      </c>
      <c r="D710" s="249"/>
      <c r="E710" s="250">
        <v>6.4</v>
      </c>
      <c r="F710" s="223"/>
      <c r="G710" s="223"/>
      <c r="H710" s="223"/>
      <c r="I710" s="223"/>
      <c r="J710" s="223"/>
      <c r="K710" s="223"/>
      <c r="L710" s="223"/>
      <c r="M710" s="223"/>
      <c r="N710" s="222"/>
      <c r="O710" s="222"/>
      <c r="P710" s="222"/>
      <c r="Q710" s="222"/>
      <c r="R710" s="223"/>
      <c r="S710" s="223"/>
      <c r="T710" s="223"/>
      <c r="U710" s="223"/>
      <c r="V710" s="223"/>
      <c r="W710" s="223"/>
      <c r="X710" s="223"/>
      <c r="Y710" s="223"/>
      <c r="Z710" s="212"/>
      <c r="AA710" s="212"/>
      <c r="AB710" s="212"/>
      <c r="AC710" s="212"/>
      <c r="AD710" s="212"/>
      <c r="AE710" s="212"/>
      <c r="AF710" s="212"/>
      <c r="AG710" s="212" t="s">
        <v>267</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55" t="s">
        <v>936</v>
      </c>
      <c r="D711" s="249"/>
      <c r="E711" s="250">
        <v>18.899999999999999</v>
      </c>
      <c r="F711" s="223"/>
      <c r="G711" s="223"/>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267</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55" t="s">
        <v>937</v>
      </c>
      <c r="D712" s="249"/>
      <c r="E712" s="250">
        <v>4.9000000000000004</v>
      </c>
      <c r="F712" s="223"/>
      <c r="G712" s="223"/>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267</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55" t="s">
        <v>938</v>
      </c>
      <c r="D713" s="249"/>
      <c r="E713" s="250">
        <v>6.5</v>
      </c>
      <c r="F713" s="223"/>
      <c r="G713" s="223"/>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267</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56"/>
      <c r="D714" s="241"/>
      <c r="E714" s="241"/>
      <c r="F714" s="241"/>
      <c r="G714" s="241"/>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243</v>
      </c>
      <c r="AH714" s="212"/>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1" x14ac:dyDescent="0.2">
      <c r="A715" s="233">
        <v>152</v>
      </c>
      <c r="B715" s="234" t="s">
        <v>932</v>
      </c>
      <c r="C715" s="244" t="s">
        <v>933</v>
      </c>
      <c r="D715" s="235" t="s">
        <v>450</v>
      </c>
      <c r="E715" s="236">
        <v>8.8000000000000007</v>
      </c>
      <c r="F715" s="237">
        <f>H715+J715</f>
        <v>0</v>
      </c>
      <c r="G715" s="237">
        <f>ROUND(E715*F715,2)</f>
        <v>0</v>
      </c>
      <c r="H715" s="238"/>
      <c r="I715" s="237">
        <f>ROUND(E715*H715,2)</f>
        <v>0</v>
      </c>
      <c r="J715" s="238"/>
      <c r="K715" s="237">
        <f>ROUND(E715*J715,2)</f>
        <v>0</v>
      </c>
      <c r="L715" s="237">
        <v>21</v>
      </c>
      <c r="M715" s="237">
        <f>G715*(1+L715/100)</f>
        <v>0</v>
      </c>
      <c r="N715" s="236">
        <v>4.8999999999999998E-4</v>
      </c>
      <c r="O715" s="236">
        <f>ROUND(E715*N715,2)</f>
        <v>0</v>
      </c>
      <c r="P715" s="236">
        <v>0.04</v>
      </c>
      <c r="Q715" s="236">
        <f>ROUND(E715*P715,2)</f>
        <v>0.35</v>
      </c>
      <c r="R715" s="237" t="s">
        <v>859</v>
      </c>
      <c r="S715" s="237" t="s">
        <v>238</v>
      </c>
      <c r="T715" s="239" t="s">
        <v>238</v>
      </c>
      <c r="U715" s="223">
        <v>0.66800000000000004</v>
      </c>
      <c r="V715" s="223">
        <f>ROUND(E715*U715,2)</f>
        <v>5.88</v>
      </c>
      <c r="W715" s="223"/>
      <c r="X715" s="223" t="s">
        <v>262</v>
      </c>
      <c r="Y715" s="223" t="s">
        <v>241</v>
      </c>
      <c r="Z715" s="212"/>
      <c r="AA715" s="212"/>
      <c r="AB715" s="212"/>
      <c r="AC715" s="212"/>
      <c r="AD715" s="212"/>
      <c r="AE715" s="212"/>
      <c r="AF715" s="212"/>
      <c r="AG715" s="212" t="s">
        <v>263</v>
      </c>
      <c r="AH715" s="212"/>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2" x14ac:dyDescent="0.2">
      <c r="A716" s="219"/>
      <c r="B716" s="220"/>
      <c r="C716" s="255" t="s">
        <v>939</v>
      </c>
      <c r="D716" s="249"/>
      <c r="E716" s="250">
        <v>8.8000000000000007</v>
      </c>
      <c r="F716" s="223"/>
      <c r="G716" s="223"/>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267</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2" x14ac:dyDescent="0.2">
      <c r="A717" s="219"/>
      <c r="B717" s="220"/>
      <c r="C717" s="256"/>
      <c r="D717" s="241"/>
      <c r="E717" s="241"/>
      <c r="F717" s="241"/>
      <c r="G717" s="241"/>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243</v>
      </c>
      <c r="AH717" s="212"/>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1" x14ac:dyDescent="0.2">
      <c r="A718" s="233">
        <v>153</v>
      </c>
      <c r="B718" s="234" t="s">
        <v>940</v>
      </c>
      <c r="C718" s="244" t="s">
        <v>941</v>
      </c>
      <c r="D718" s="235" t="s">
        <v>450</v>
      </c>
      <c r="E718" s="236">
        <v>18.783329999999999</v>
      </c>
      <c r="F718" s="237">
        <f>H718+J718</f>
        <v>0</v>
      </c>
      <c r="G718" s="237">
        <f>ROUND(E718*F718,2)</f>
        <v>0</v>
      </c>
      <c r="H718" s="238"/>
      <c r="I718" s="237">
        <f>ROUND(E718*H718,2)</f>
        <v>0</v>
      </c>
      <c r="J718" s="238"/>
      <c r="K718" s="237">
        <f>ROUND(E718*J718,2)</f>
        <v>0</v>
      </c>
      <c r="L718" s="237">
        <v>21</v>
      </c>
      <c r="M718" s="237">
        <f>G718*(1+L718/100)</f>
        <v>0</v>
      </c>
      <c r="N718" s="236">
        <v>4.8999999999999998E-4</v>
      </c>
      <c r="O718" s="236">
        <f>ROUND(E718*N718,2)</f>
        <v>0.01</v>
      </c>
      <c r="P718" s="236">
        <v>8.1000000000000003E-2</v>
      </c>
      <c r="Q718" s="236">
        <f>ROUND(E718*P718,2)</f>
        <v>1.52</v>
      </c>
      <c r="R718" s="237" t="s">
        <v>859</v>
      </c>
      <c r="S718" s="237" t="s">
        <v>238</v>
      </c>
      <c r="T718" s="239" t="s">
        <v>238</v>
      </c>
      <c r="U718" s="223">
        <v>0.81200000000000006</v>
      </c>
      <c r="V718" s="223">
        <f>ROUND(E718*U718,2)</f>
        <v>15.25</v>
      </c>
      <c r="W718" s="223"/>
      <c r="X718" s="223" t="s">
        <v>262</v>
      </c>
      <c r="Y718" s="223" t="s">
        <v>241</v>
      </c>
      <c r="Z718" s="212"/>
      <c r="AA718" s="212"/>
      <c r="AB718" s="212"/>
      <c r="AC718" s="212"/>
      <c r="AD718" s="212"/>
      <c r="AE718" s="212"/>
      <c r="AF718" s="212"/>
      <c r="AG718" s="212" t="s">
        <v>263</v>
      </c>
      <c r="AH718" s="212"/>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2" x14ac:dyDescent="0.2">
      <c r="A719" s="219"/>
      <c r="B719" s="220"/>
      <c r="C719" s="255" t="s">
        <v>942</v>
      </c>
      <c r="D719" s="249"/>
      <c r="E719" s="250">
        <v>8.2833299999999994</v>
      </c>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267</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55" t="s">
        <v>943</v>
      </c>
      <c r="D720" s="249"/>
      <c r="E720" s="250">
        <v>10.5</v>
      </c>
      <c r="F720" s="223"/>
      <c r="G720" s="223"/>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267</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56"/>
      <c r="D721" s="241"/>
      <c r="E721" s="241"/>
      <c r="F721" s="241"/>
      <c r="G721" s="241"/>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243</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ht="22.5" outlineLevel="1" x14ac:dyDescent="0.2">
      <c r="A722" s="233">
        <v>154</v>
      </c>
      <c r="B722" s="234" t="s">
        <v>944</v>
      </c>
      <c r="C722" s="244" t="s">
        <v>945</v>
      </c>
      <c r="D722" s="235" t="s">
        <v>450</v>
      </c>
      <c r="E722" s="236">
        <v>30.8</v>
      </c>
      <c r="F722" s="237">
        <f>H722+J722</f>
        <v>0</v>
      </c>
      <c r="G722" s="237">
        <f>ROUND(E722*F722,2)</f>
        <v>0</v>
      </c>
      <c r="H722" s="238"/>
      <c r="I722" s="237">
        <f>ROUND(E722*H722,2)</f>
        <v>0</v>
      </c>
      <c r="J722" s="238"/>
      <c r="K722" s="237">
        <f>ROUND(E722*J722,2)</f>
        <v>0</v>
      </c>
      <c r="L722" s="237">
        <v>21</v>
      </c>
      <c r="M722" s="237">
        <f>G722*(1+L722/100)</f>
        <v>0</v>
      </c>
      <c r="N722" s="236">
        <v>4.7489999999999997E-2</v>
      </c>
      <c r="O722" s="236">
        <f>ROUND(E722*N722,2)</f>
        <v>1.46</v>
      </c>
      <c r="P722" s="236">
        <v>0</v>
      </c>
      <c r="Q722" s="236">
        <f>ROUND(E722*P722,2)</f>
        <v>0</v>
      </c>
      <c r="R722" s="237" t="s">
        <v>859</v>
      </c>
      <c r="S722" s="237" t="s">
        <v>238</v>
      </c>
      <c r="T722" s="239" t="s">
        <v>377</v>
      </c>
      <c r="U722" s="223">
        <v>3.4820000000000002</v>
      </c>
      <c r="V722" s="223">
        <f>ROUND(E722*U722,2)</f>
        <v>107.25</v>
      </c>
      <c r="W722" s="223"/>
      <c r="X722" s="223" t="s">
        <v>262</v>
      </c>
      <c r="Y722" s="223" t="s">
        <v>241</v>
      </c>
      <c r="Z722" s="212"/>
      <c r="AA722" s="212"/>
      <c r="AB722" s="212"/>
      <c r="AC722" s="212"/>
      <c r="AD722" s="212"/>
      <c r="AE722" s="212"/>
      <c r="AF722" s="212"/>
      <c r="AG722" s="212" t="s">
        <v>263</v>
      </c>
      <c r="AH722" s="212"/>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2" x14ac:dyDescent="0.2">
      <c r="A723" s="219"/>
      <c r="B723" s="220"/>
      <c r="C723" s="254" t="s">
        <v>946</v>
      </c>
      <c r="D723" s="251"/>
      <c r="E723" s="251"/>
      <c r="F723" s="251"/>
      <c r="G723" s="251"/>
      <c r="H723" s="223"/>
      <c r="I723" s="223"/>
      <c r="J723" s="223"/>
      <c r="K723" s="223"/>
      <c r="L723" s="223"/>
      <c r="M723" s="223"/>
      <c r="N723" s="222"/>
      <c r="O723" s="222"/>
      <c r="P723" s="222"/>
      <c r="Q723" s="222"/>
      <c r="R723" s="223"/>
      <c r="S723" s="223"/>
      <c r="T723" s="223"/>
      <c r="U723" s="223"/>
      <c r="V723" s="223"/>
      <c r="W723" s="223"/>
      <c r="X723" s="223"/>
      <c r="Y723" s="223"/>
      <c r="Z723" s="212"/>
      <c r="AA723" s="212"/>
      <c r="AB723" s="212"/>
      <c r="AC723" s="212"/>
      <c r="AD723" s="212"/>
      <c r="AE723" s="212"/>
      <c r="AF723" s="212"/>
      <c r="AG723" s="212" t="s">
        <v>265</v>
      </c>
      <c r="AH723" s="212"/>
      <c r="AI723" s="212"/>
      <c r="AJ723" s="212"/>
      <c r="AK723" s="212"/>
      <c r="AL723" s="212"/>
      <c r="AM723" s="212"/>
      <c r="AN723" s="212"/>
      <c r="AO723" s="212"/>
      <c r="AP723" s="212"/>
      <c r="AQ723" s="212"/>
      <c r="AR723" s="212"/>
      <c r="AS723" s="212"/>
      <c r="AT723" s="212"/>
      <c r="AU723" s="212"/>
      <c r="AV723" s="212"/>
      <c r="AW723" s="212"/>
      <c r="AX723" s="212"/>
      <c r="AY723" s="212"/>
      <c r="AZ723" s="212"/>
      <c r="BA723" s="252" t="str">
        <f>C723</f>
        <v>vybourání otvorů pro provlékání vynášecích trámů a kapes pro vzpěry a oboustranné vynesení podchycené konstrukce</v>
      </c>
      <c r="BB723" s="212"/>
      <c r="BC723" s="212"/>
      <c r="BD723" s="212"/>
      <c r="BE723" s="212"/>
      <c r="BF723" s="212"/>
      <c r="BG723" s="212"/>
      <c r="BH723" s="212"/>
    </row>
    <row r="724" spans="1:60" outlineLevel="2" x14ac:dyDescent="0.2">
      <c r="A724" s="219"/>
      <c r="B724" s="220"/>
      <c r="C724" s="255" t="s">
        <v>947</v>
      </c>
      <c r="D724" s="249"/>
      <c r="E724" s="250">
        <v>30.8</v>
      </c>
      <c r="F724" s="223"/>
      <c r="G724" s="223"/>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267</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56"/>
      <c r="D725" s="241"/>
      <c r="E725" s="241"/>
      <c r="F725" s="241"/>
      <c r="G725" s="241"/>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243</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ht="22.5" outlineLevel="1" x14ac:dyDescent="0.2">
      <c r="A726" s="233">
        <v>155</v>
      </c>
      <c r="B726" s="234" t="s">
        <v>948</v>
      </c>
      <c r="C726" s="244" t="s">
        <v>949</v>
      </c>
      <c r="D726" s="235" t="s">
        <v>450</v>
      </c>
      <c r="E726" s="236">
        <v>92.4</v>
      </c>
      <c r="F726" s="237">
        <f>H726+J726</f>
        <v>0</v>
      </c>
      <c r="G726" s="237">
        <f>ROUND(E726*F726,2)</f>
        <v>0</v>
      </c>
      <c r="H726" s="238"/>
      <c r="I726" s="237">
        <f>ROUND(E726*H726,2)</f>
        <v>0</v>
      </c>
      <c r="J726" s="238"/>
      <c r="K726" s="237">
        <f>ROUND(E726*J726,2)</f>
        <v>0</v>
      </c>
      <c r="L726" s="237">
        <v>21</v>
      </c>
      <c r="M726" s="237">
        <f>G726*(1+L726/100)</f>
        <v>0</v>
      </c>
      <c r="N726" s="236">
        <v>2.3650000000000001E-2</v>
      </c>
      <c r="O726" s="236">
        <f>ROUND(E726*N726,2)</f>
        <v>2.19</v>
      </c>
      <c r="P726" s="236">
        <v>0</v>
      </c>
      <c r="Q726" s="236">
        <f>ROUND(E726*P726,2)</f>
        <v>0</v>
      </c>
      <c r="R726" s="237" t="s">
        <v>859</v>
      </c>
      <c r="S726" s="237" t="s">
        <v>238</v>
      </c>
      <c r="T726" s="239" t="s">
        <v>377</v>
      </c>
      <c r="U726" s="223">
        <v>0.82599999999999996</v>
      </c>
      <c r="V726" s="223">
        <f>ROUND(E726*U726,2)</f>
        <v>76.319999999999993</v>
      </c>
      <c r="W726" s="223"/>
      <c r="X726" s="223" t="s">
        <v>262</v>
      </c>
      <c r="Y726" s="223" t="s">
        <v>241</v>
      </c>
      <c r="Z726" s="212"/>
      <c r="AA726" s="212"/>
      <c r="AB726" s="212"/>
      <c r="AC726" s="212"/>
      <c r="AD726" s="212"/>
      <c r="AE726" s="212"/>
      <c r="AF726" s="212"/>
      <c r="AG726" s="212" t="s">
        <v>263</v>
      </c>
      <c r="AH726" s="212"/>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2" x14ac:dyDescent="0.2">
      <c r="A727" s="219"/>
      <c r="B727" s="220"/>
      <c r="C727" s="255" t="s">
        <v>950</v>
      </c>
      <c r="D727" s="249"/>
      <c r="E727" s="250">
        <v>92.4</v>
      </c>
      <c r="F727" s="223"/>
      <c r="G727" s="223"/>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267</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2" x14ac:dyDescent="0.2">
      <c r="A728" s="219"/>
      <c r="B728" s="220"/>
      <c r="C728" s="256"/>
      <c r="D728" s="241"/>
      <c r="E728" s="241"/>
      <c r="F728" s="241"/>
      <c r="G728" s="241"/>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243</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ht="22.5" outlineLevel="1" x14ac:dyDescent="0.2">
      <c r="A729" s="233">
        <v>156</v>
      </c>
      <c r="B729" s="234" t="s">
        <v>951</v>
      </c>
      <c r="C729" s="244" t="s">
        <v>952</v>
      </c>
      <c r="D729" s="235" t="s">
        <v>398</v>
      </c>
      <c r="E729" s="236">
        <v>8</v>
      </c>
      <c r="F729" s="237">
        <f>H729+J729</f>
        <v>0</v>
      </c>
      <c r="G729" s="237">
        <f>ROUND(E729*F729,2)</f>
        <v>0</v>
      </c>
      <c r="H729" s="238"/>
      <c r="I729" s="237">
        <f>ROUND(E729*H729,2)</f>
        <v>0</v>
      </c>
      <c r="J729" s="238"/>
      <c r="K729" s="237">
        <f>ROUND(E729*J729,2)</f>
        <v>0</v>
      </c>
      <c r="L729" s="237">
        <v>21</v>
      </c>
      <c r="M729" s="237">
        <f>G729*(1+L729/100)</f>
        <v>0</v>
      </c>
      <c r="N729" s="236">
        <v>0</v>
      </c>
      <c r="O729" s="236">
        <f>ROUND(E729*N729,2)</f>
        <v>0</v>
      </c>
      <c r="P729" s="236">
        <v>8.9999999999999993E-3</v>
      </c>
      <c r="Q729" s="236">
        <f>ROUND(E729*P729,2)</f>
        <v>7.0000000000000007E-2</v>
      </c>
      <c r="R729" s="237" t="s">
        <v>859</v>
      </c>
      <c r="S729" s="237" t="s">
        <v>238</v>
      </c>
      <c r="T729" s="239" t="s">
        <v>238</v>
      </c>
      <c r="U729" s="223">
        <v>0.13700000000000001</v>
      </c>
      <c r="V729" s="223">
        <f>ROUND(E729*U729,2)</f>
        <v>1.1000000000000001</v>
      </c>
      <c r="W729" s="223"/>
      <c r="X729" s="223" t="s">
        <v>262</v>
      </c>
      <c r="Y729" s="223" t="s">
        <v>241</v>
      </c>
      <c r="Z729" s="212"/>
      <c r="AA729" s="212"/>
      <c r="AB729" s="212"/>
      <c r="AC729" s="212"/>
      <c r="AD729" s="212"/>
      <c r="AE729" s="212"/>
      <c r="AF729" s="212"/>
      <c r="AG729" s="212" t="s">
        <v>263</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2" x14ac:dyDescent="0.2">
      <c r="A730" s="219"/>
      <c r="B730" s="220"/>
      <c r="C730" s="255" t="s">
        <v>953</v>
      </c>
      <c r="D730" s="249"/>
      <c r="E730" s="250">
        <v>8</v>
      </c>
      <c r="F730" s="223"/>
      <c r="G730" s="223"/>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267</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2" x14ac:dyDescent="0.2">
      <c r="A731" s="219"/>
      <c r="B731" s="220"/>
      <c r="C731" s="256"/>
      <c r="D731" s="241"/>
      <c r="E731" s="241"/>
      <c r="F731" s="241"/>
      <c r="G731" s="241"/>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243</v>
      </c>
      <c r="AH731" s="212"/>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ht="22.5" outlineLevel="1" x14ac:dyDescent="0.2">
      <c r="A732" s="233">
        <v>157</v>
      </c>
      <c r="B732" s="234" t="s">
        <v>954</v>
      </c>
      <c r="C732" s="244" t="s">
        <v>955</v>
      </c>
      <c r="D732" s="235" t="s">
        <v>398</v>
      </c>
      <c r="E732" s="236">
        <v>1</v>
      </c>
      <c r="F732" s="237">
        <f>H732+J732</f>
        <v>0</v>
      </c>
      <c r="G732" s="237">
        <f>ROUND(E732*F732,2)</f>
        <v>0</v>
      </c>
      <c r="H732" s="238"/>
      <c r="I732" s="237">
        <f>ROUND(E732*H732,2)</f>
        <v>0</v>
      </c>
      <c r="J732" s="238"/>
      <c r="K732" s="237">
        <f>ROUND(E732*J732,2)</f>
        <v>0</v>
      </c>
      <c r="L732" s="237">
        <v>21</v>
      </c>
      <c r="M732" s="237">
        <f>G732*(1+L732/100)</f>
        <v>0</v>
      </c>
      <c r="N732" s="236">
        <v>0</v>
      </c>
      <c r="O732" s="236">
        <f>ROUND(E732*N732,2)</f>
        <v>0</v>
      </c>
      <c r="P732" s="236">
        <v>4.4999999999999998E-2</v>
      </c>
      <c r="Q732" s="236">
        <f>ROUND(E732*P732,2)</f>
        <v>0.05</v>
      </c>
      <c r="R732" s="237" t="s">
        <v>859</v>
      </c>
      <c r="S732" s="237" t="s">
        <v>238</v>
      </c>
      <c r="T732" s="239" t="s">
        <v>238</v>
      </c>
      <c r="U732" s="223">
        <v>0.26</v>
      </c>
      <c r="V732" s="223">
        <f>ROUND(E732*U732,2)</f>
        <v>0.26</v>
      </c>
      <c r="W732" s="223"/>
      <c r="X732" s="223" t="s">
        <v>262</v>
      </c>
      <c r="Y732" s="223" t="s">
        <v>241</v>
      </c>
      <c r="Z732" s="212"/>
      <c r="AA732" s="212"/>
      <c r="AB732" s="212"/>
      <c r="AC732" s="212"/>
      <c r="AD732" s="212"/>
      <c r="AE732" s="212"/>
      <c r="AF732" s="212"/>
      <c r="AG732" s="212" t="s">
        <v>263</v>
      </c>
      <c r="AH732" s="212"/>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2" x14ac:dyDescent="0.2">
      <c r="A733" s="219"/>
      <c r="B733" s="220"/>
      <c r="C733" s="255" t="s">
        <v>114</v>
      </c>
      <c r="D733" s="249"/>
      <c r="E733" s="250">
        <v>1</v>
      </c>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267</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2" x14ac:dyDescent="0.2">
      <c r="A734" s="219"/>
      <c r="B734" s="220"/>
      <c r="C734" s="256"/>
      <c r="D734" s="241"/>
      <c r="E734" s="241"/>
      <c r="F734" s="241"/>
      <c r="G734" s="241"/>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243</v>
      </c>
      <c r="AH734" s="212"/>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ht="22.5" outlineLevel="1" x14ac:dyDescent="0.2">
      <c r="A735" s="233">
        <v>158</v>
      </c>
      <c r="B735" s="234" t="s">
        <v>956</v>
      </c>
      <c r="C735" s="244" t="s">
        <v>957</v>
      </c>
      <c r="D735" s="235" t="s">
        <v>327</v>
      </c>
      <c r="E735" s="236">
        <v>56.452500000000001</v>
      </c>
      <c r="F735" s="237">
        <f>H735+J735</f>
        <v>0</v>
      </c>
      <c r="G735" s="237">
        <f>ROUND(E735*F735,2)</f>
        <v>0</v>
      </c>
      <c r="H735" s="238"/>
      <c r="I735" s="237">
        <f>ROUND(E735*H735,2)</f>
        <v>0</v>
      </c>
      <c r="J735" s="238"/>
      <c r="K735" s="237">
        <f>ROUND(E735*J735,2)</f>
        <v>0</v>
      </c>
      <c r="L735" s="237">
        <v>21</v>
      </c>
      <c r="M735" s="237">
        <f>G735*(1+L735/100)</f>
        <v>0</v>
      </c>
      <c r="N735" s="236">
        <v>0</v>
      </c>
      <c r="O735" s="236">
        <f>ROUND(E735*N735,2)</f>
        <v>0</v>
      </c>
      <c r="P735" s="236">
        <v>0.05</v>
      </c>
      <c r="Q735" s="236">
        <f>ROUND(E735*P735,2)</f>
        <v>2.82</v>
      </c>
      <c r="R735" s="237" t="s">
        <v>859</v>
      </c>
      <c r="S735" s="237" t="s">
        <v>238</v>
      </c>
      <c r="T735" s="239" t="s">
        <v>377</v>
      </c>
      <c r="U735" s="223">
        <v>0.33</v>
      </c>
      <c r="V735" s="223">
        <f>ROUND(E735*U735,2)</f>
        <v>18.63</v>
      </c>
      <c r="W735" s="223"/>
      <c r="X735" s="223" t="s">
        <v>262</v>
      </c>
      <c r="Y735" s="223" t="s">
        <v>241</v>
      </c>
      <c r="Z735" s="212"/>
      <c r="AA735" s="212"/>
      <c r="AB735" s="212"/>
      <c r="AC735" s="212"/>
      <c r="AD735" s="212"/>
      <c r="AE735" s="212"/>
      <c r="AF735" s="212"/>
      <c r="AG735" s="212" t="s">
        <v>263</v>
      </c>
      <c r="AH735" s="212"/>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2" x14ac:dyDescent="0.2">
      <c r="A736" s="219"/>
      <c r="B736" s="220"/>
      <c r="C736" s="255" t="s">
        <v>609</v>
      </c>
      <c r="D736" s="249"/>
      <c r="E736" s="250">
        <v>56.452500000000001</v>
      </c>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267</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2" x14ac:dyDescent="0.2">
      <c r="A737" s="219"/>
      <c r="B737" s="220"/>
      <c r="C737" s="256"/>
      <c r="D737" s="241"/>
      <c r="E737" s="241"/>
      <c r="F737" s="241"/>
      <c r="G737" s="241"/>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243</v>
      </c>
      <c r="AH737" s="212"/>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ht="22.5" outlineLevel="1" x14ac:dyDescent="0.2">
      <c r="A738" s="233">
        <v>159</v>
      </c>
      <c r="B738" s="234" t="s">
        <v>958</v>
      </c>
      <c r="C738" s="244" t="s">
        <v>959</v>
      </c>
      <c r="D738" s="235" t="s">
        <v>327</v>
      </c>
      <c r="E738" s="236">
        <v>90.77</v>
      </c>
      <c r="F738" s="237">
        <f>H738+J738</f>
        <v>0</v>
      </c>
      <c r="G738" s="237">
        <f>ROUND(E738*F738,2)</f>
        <v>0</v>
      </c>
      <c r="H738" s="238"/>
      <c r="I738" s="237">
        <f>ROUND(E738*H738,2)</f>
        <v>0</v>
      </c>
      <c r="J738" s="238"/>
      <c r="K738" s="237">
        <f>ROUND(E738*J738,2)</f>
        <v>0</v>
      </c>
      <c r="L738" s="237">
        <v>21</v>
      </c>
      <c r="M738" s="237">
        <f>G738*(1+L738/100)</f>
        <v>0</v>
      </c>
      <c r="N738" s="236">
        <v>0</v>
      </c>
      <c r="O738" s="236">
        <f>ROUND(E738*N738,2)</f>
        <v>0</v>
      </c>
      <c r="P738" s="236">
        <v>4.5999999999999999E-2</v>
      </c>
      <c r="Q738" s="236">
        <f>ROUND(E738*P738,2)</f>
        <v>4.18</v>
      </c>
      <c r="R738" s="237" t="s">
        <v>859</v>
      </c>
      <c r="S738" s="237" t="s">
        <v>238</v>
      </c>
      <c r="T738" s="239" t="s">
        <v>238</v>
      </c>
      <c r="U738" s="223">
        <v>0.26</v>
      </c>
      <c r="V738" s="223">
        <f>ROUND(E738*U738,2)</f>
        <v>23.6</v>
      </c>
      <c r="W738" s="223"/>
      <c r="X738" s="223" t="s">
        <v>262</v>
      </c>
      <c r="Y738" s="223" t="s">
        <v>241</v>
      </c>
      <c r="Z738" s="212"/>
      <c r="AA738" s="212"/>
      <c r="AB738" s="212"/>
      <c r="AC738" s="212"/>
      <c r="AD738" s="212"/>
      <c r="AE738" s="212"/>
      <c r="AF738" s="212"/>
      <c r="AG738" s="212" t="s">
        <v>263</v>
      </c>
      <c r="AH738" s="212"/>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2" x14ac:dyDescent="0.2">
      <c r="A739" s="219"/>
      <c r="B739" s="220"/>
      <c r="C739" s="255" t="s">
        <v>625</v>
      </c>
      <c r="D739" s="249"/>
      <c r="E739" s="250">
        <v>24.15</v>
      </c>
      <c r="F739" s="223"/>
      <c r="G739" s="223"/>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267</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55" t="s">
        <v>626</v>
      </c>
      <c r="D740" s="249"/>
      <c r="E740" s="250">
        <v>-3.9</v>
      </c>
      <c r="F740" s="223"/>
      <c r="G740" s="223"/>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267</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5" t="s">
        <v>960</v>
      </c>
      <c r="D741" s="249"/>
      <c r="E741" s="250">
        <v>70.52</v>
      </c>
      <c r="F741" s="223"/>
      <c r="G741" s="223"/>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267</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2" x14ac:dyDescent="0.2">
      <c r="A742" s="219"/>
      <c r="B742" s="220"/>
      <c r="C742" s="256"/>
      <c r="D742" s="241"/>
      <c r="E742" s="241"/>
      <c r="F742" s="241"/>
      <c r="G742" s="241"/>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243</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ht="22.5" outlineLevel="1" x14ac:dyDescent="0.2">
      <c r="A743" s="233">
        <v>160</v>
      </c>
      <c r="B743" s="234" t="s">
        <v>961</v>
      </c>
      <c r="C743" s="244" t="s">
        <v>962</v>
      </c>
      <c r="D743" s="235" t="s">
        <v>327</v>
      </c>
      <c r="E743" s="236">
        <v>146.75</v>
      </c>
      <c r="F743" s="237">
        <f>H743+J743</f>
        <v>0</v>
      </c>
      <c r="G743" s="237">
        <f>ROUND(E743*F743,2)</f>
        <v>0</v>
      </c>
      <c r="H743" s="238"/>
      <c r="I743" s="237">
        <f>ROUND(E743*H743,2)</f>
        <v>0</v>
      </c>
      <c r="J743" s="238"/>
      <c r="K743" s="237">
        <f>ROUND(E743*J743,2)</f>
        <v>0</v>
      </c>
      <c r="L743" s="237">
        <v>21</v>
      </c>
      <c r="M743" s="237">
        <f>G743*(1+L743/100)</f>
        <v>0</v>
      </c>
      <c r="N743" s="236">
        <v>0</v>
      </c>
      <c r="O743" s="236">
        <f>ROUND(E743*N743,2)</f>
        <v>0</v>
      </c>
      <c r="P743" s="236">
        <v>0.01</v>
      </c>
      <c r="Q743" s="236">
        <f>ROUND(E743*P743,2)</f>
        <v>1.47</v>
      </c>
      <c r="R743" s="237" t="s">
        <v>859</v>
      </c>
      <c r="S743" s="237" t="s">
        <v>238</v>
      </c>
      <c r="T743" s="239" t="s">
        <v>238</v>
      </c>
      <c r="U743" s="223">
        <v>0.04</v>
      </c>
      <c r="V743" s="223">
        <f>ROUND(E743*U743,2)</f>
        <v>5.87</v>
      </c>
      <c r="W743" s="223"/>
      <c r="X743" s="223" t="s">
        <v>262</v>
      </c>
      <c r="Y743" s="223" t="s">
        <v>241</v>
      </c>
      <c r="Z743" s="212"/>
      <c r="AA743" s="212"/>
      <c r="AB743" s="212"/>
      <c r="AC743" s="212"/>
      <c r="AD743" s="212"/>
      <c r="AE743" s="212"/>
      <c r="AF743" s="212"/>
      <c r="AG743" s="212" t="s">
        <v>263</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55" t="s">
        <v>963</v>
      </c>
      <c r="D744" s="249"/>
      <c r="E744" s="250">
        <v>146.75</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267</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2" x14ac:dyDescent="0.2">
      <c r="A745" s="219"/>
      <c r="B745" s="220"/>
      <c r="C745" s="256"/>
      <c r="D745" s="241"/>
      <c r="E745" s="241"/>
      <c r="F745" s="241"/>
      <c r="G745" s="241"/>
      <c r="H745" s="223"/>
      <c r="I745" s="223"/>
      <c r="J745" s="223"/>
      <c r="K745" s="223"/>
      <c r="L745" s="223"/>
      <c r="M745" s="223"/>
      <c r="N745" s="222"/>
      <c r="O745" s="222"/>
      <c r="P745" s="222"/>
      <c r="Q745" s="222"/>
      <c r="R745" s="223"/>
      <c r="S745" s="223"/>
      <c r="T745" s="223"/>
      <c r="U745" s="223"/>
      <c r="V745" s="223"/>
      <c r="W745" s="223"/>
      <c r="X745" s="223"/>
      <c r="Y745" s="223"/>
      <c r="Z745" s="212"/>
      <c r="AA745" s="212"/>
      <c r="AB745" s="212"/>
      <c r="AC745" s="212"/>
      <c r="AD745" s="212"/>
      <c r="AE745" s="212"/>
      <c r="AF745" s="212"/>
      <c r="AG745" s="212" t="s">
        <v>243</v>
      </c>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ht="22.5" outlineLevel="1" x14ac:dyDescent="0.2">
      <c r="A746" s="233">
        <v>161</v>
      </c>
      <c r="B746" s="234" t="s">
        <v>964</v>
      </c>
      <c r="C746" s="244" t="s">
        <v>965</v>
      </c>
      <c r="D746" s="235" t="s">
        <v>327</v>
      </c>
      <c r="E746" s="236">
        <v>20.25</v>
      </c>
      <c r="F746" s="237">
        <f>H746+J746</f>
        <v>0</v>
      </c>
      <c r="G746" s="237">
        <f>ROUND(E746*F746,2)</f>
        <v>0</v>
      </c>
      <c r="H746" s="238"/>
      <c r="I746" s="237">
        <f>ROUND(E746*H746,2)</f>
        <v>0</v>
      </c>
      <c r="J746" s="238"/>
      <c r="K746" s="237">
        <f>ROUND(E746*J746,2)</f>
        <v>0</v>
      </c>
      <c r="L746" s="237">
        <v>21</v>
      </c>
      <c r="M746" s="237">
        <f>G746*(1+L746/100)</f>
        <v>0</v>
      </c>
      <c r="N746" s="236">
        <v>0</v>
      </c>
      <c r="O746" s="236">
        <f>ROUND(E746*N746,2)</f>
        <v>0</v>
      </c>
      <c r="P746" s="236">
        <v>6.8000000000000005E-2</v>
      </c>
      <c r="Q746" s="236">
        <f>ROUND(E746*P746,2)</f>
        <v>1.38</v>
      </c>
      <c r="R746" s="237" t="s">
        <v>859</v>
      </c>
      <c r="S746" s="237" t="s">
        <v>238</v>
      </c>
      <c r="T746" s="239" t="s">
        <v>238</v>
      </c>
      <c r="U746" s="223">
        <v>0.3</v>
      </c>
      <c r="V746" s="223">
        <f>ROUND(E746*U746,2)</f>
        <v>6.08</v>
      </c>
      <c r="W746" s="223"/>
      <c r="X746" s="223" t="s">
        <v>262</v>
      </c>
      <c r="Y746" s="223" t="s">
        <v>241</v>
      </c>
      <c r="Z746" s="212"/>
      <c r="AA746" s="212"/>
      <c r="AB746" s="212"/>
      <c r="AC746" s="212"/>
      <c r="AD746" s="212"/>
      <c r="AE746" s="212"/>
      <c r="AF746" s="212"/>
      <c r="AG746" s="212" t="s">
        <v>263</v>
      </c>
      <c r="AH746" s="212"/>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2" x14ac:dyDescent="0.2">
      <c r="A747" s="219"/>
      <c r="B747" s="220"/>
      <c r="C747" s="254" t="s">
        <v>966</v>
      </c>
      <c r="D747" s="251"/>
      <c r="E747" s="251"/>
      <c r="F747" s="251"/>
      <c r="G747" s="251"/>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265</v>
      </c>
      <c r="AH747" s="212"/>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2" x14ac:dyDescent="0.2">
      <c r="A748" s="219"/>
      <c r="B748" s="220"/>
      <c r="C748" s="255" t="s">
        <v>967</v>
      </c>
      <c r="D748" s="249"/>
      <c r="E748" s="250">
        <v>24.15</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267</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55" t="s">
        <v>626</v>
      </c>
      <c r="D749" s="249"/>
      <c r="E749" s="250">
        <v>-3.9</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267</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2" x14ac:dyDescent="0.2">
      <c r="A750" s="219"/>
      <c r="B750" s="220"/>
      <c r="C750" s="256"/>
      <c r="D750" s="241"/>
      <c r="E750" s="241"/>
      <c r="F750" s="241"/>
      <c r="G750" s="241"/>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243</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x14ac:dyDescent="0.2">
      <c r="A751" s="226" t="s">
        <v>233</v>
      </c>
      <c r="B751" s="227" t="s">
        <v>146</v>
      </c>
      <c r="C751" s="243" t="s">
        <v>147</v>
      </c>
      <c r="D751" s="228"/>
      <c r="E751" s="229"/>
      <c r="F751" s="230"/>
      <c r="G751" s="230">
        <f>SUMIF(AG752:AG754,"&lt;&gt;NOR",G752:G754)</f>
        <v>0</v>
      </c>
      <c r="H751" s="230"/>
      <c r="I751" s="230">
        <f>SUM(I752:I754)</f>
        <v>0</v>
      </c>
      <c r="J751" s="230"/>
      <c r="K751" s="230">
        <f>SUM(K752:K754)</f>
        <v>0</v>
      </c>
      <c r="L751" s="230"/>
      <c r="M751" s="230">
        <f>SUM(M752:M754)</f>
        <v>0</v>
      </c>
      <c r="N751" s="229"/>
      <c r="O751" s="229">
        <f>SUM(O752:O754)</f>
        <v>0</v>
      </c>
      <c r="P751" s="229"/>
      <c r="Q751" s="229">
        <f>SUM(Q752:Q754)</f>
        <v>0</v>
      </c>
      <c r="R751" s="230"/>
      <c r="S751" s="230"/>
      <c r="T751" s="231"/>
      <c r="U751" s="225"/>
      <c r="V751" s="225">
        <f>SUM(V752:V754)</f>
        <v>520.63</v>
      </c>
      <c r="W751" s="225"/>
      <c r="X751" s="225"/>
      <c r="Y751" s="225"/>
      <c r="AG751" t="s">
        <v>234</v>
      </c>
    </row>
    <row r="752" spans="1:60" outlineLevel="1" x14ac:dyDescent="0.2">
      <c r="A752" s="233">
        <v>162</v>
      </c>
      <c r="B752" s="234" t="s">
        <v>968</v>
      </c>
      <c r="C752" s="244" t="s">
        <v>969</v>
      </c>
      <c r="D752" s="235" t="s">
        <v>343</v>
      </c>
      <c r="E752" s="236">
        <v>611.06844999999998</v>
      </c>
      <c r="F752" s="237">
        <f>H752+J752</f>
        <v>0</v>
      </c>
      <c r="G752" s="237">
        <f>ROUND(E752*F752,2)</f>
        <v>0</v>
      </c>
      <c r="H752" s="238"/>
      <c r="I752" s="237">
        <f>ROUND(E752*H752,2)</f>
        <v>0</v>
      </c>
      <c r="J752" s="238"/>
      <c r="K752" s="237">
        <f>ROUND(E752*J752,2)</f>
        <v>0</v>
      </c>
      <c r="L752" s="237">
        <v>21</v>
      </c>
      <c r="M752" s="237">
        <f>G752*(1+L752/100)</f>
        <v>0</v>
      </c>
      <c r="N752" s="236">
        <v>0</v>
      </c>
      <c r="O752" s="236">
        <f>ROUND(E752*N752,2)</f>
        <v>0</v>
      </c>
      <c r="P752" s="236">
        <v>0</v>
      </c>
      <c r="Q752" s="236">
        <f>ROUND(E752*P752,2)</f>
        <v>0</v>
      </c>
      <c r="R752" s="237" t="s">
        <v>362</v>
      </c>
      <c r="S752" s="237" t="s">
        <v>238</v>
      </c>
      <c r="T752" s="239" t="s">
        <v>238</v>
      </c>
      <c r="U752" s="223">
        <v>0.85199999999999998</v>
      </c>
      <c r="V752" s="223">
        <f>ROUND(E752*U752,2)</f>
        <v>520.63</v>
      </c>
      <c r="W752" s="223"/>
      <c r="X752" s="223" t="s">
        <v>970</v>
      </c>
      <c r="Y752" s="223" t="s">
        <v>241</v>
      </c>
      <c r="Z752" s="212"/>
      <c r="AA752" s="212"/>
      <c r="AB752" s="212"/>
      <c r="AC752" s="212"/>
      <c r="AD752" s="212"/>
      <c r="AE752" s="212"/>
      <c r="AF752" s="212"/>
      <c r="AG752" s="212" t="s">
        <v>971</v>
      </c>
      <c r="AH752" s="212"/>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ht="22.5" outlineLevel="2" x14ac:dyDescent="0.2">
      <c r="A753" s="219"/>
      <c r="B753" s="220"/>
      <c r="C753" s="254" t="s">
        <v>972</v>
      </c>
      <c r="D753" s="251"/>
      <c r="E753" s="251"/>
      <c r="F753" s="251"/>
      <c r="G753" s="251"/>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265</v>
      </c>
      <c r="AH753" s="212"/>
      <c r="AI753" s="212"/>
      <c r="AJ753" s="212"/>
      <c r="AK753" s="212"/>
      <c r="AL753" s="212"/>
      <c r="AM753" s="212"/>
      <c r="AN753" s="212"/>
      <c r="AO753" s="212"/>
      <c r="AP753" s="212"/>
      <c r="AQ753" s="212"/>
      <c r="AR753" s="212"/>
      <c r="AS753" s="212"/>
      <c r="AT753" s="212"/>
      <c r="AU753" s="212"/>
      <c r="AV753" s="212"/>
      <c r="AW753" s="212"/>
      <c r="AX753" s="212"/>
      <c r="AY753" s="212"/>
      <c r="AZ753" s="212"/>
      <c r="BA753" s="252" t="str">
        <f>C753</f>
        <v>přesun hmot pro budovy občanské výstavby (JKSO 801), budovy pro bydlení (JKSO 803) budovy pro výrobu a služby (JKSO 812) s nosnou svislou konstrukcí zděnou z cihel nebo tvárnic nebo kovovou</v>
      </c>
      <c r="BB753" s="212"/>
      <c r="BC753" s="212"/>
      <c r="BD753" s="212"/>
      <c r="BE753" s="212"/>
      <c r="BF753" s="212"/>
      <c r="BG753" s="212"/>
      <c r="BH753" s="212"/>
    </row>
    <row r="754" spans="1:60" outlineLevel="2" x14ac:dyDescent="0.2">
      <c r="A754" s="219"/>
      <c r="B754" s="220"/>
      <c r="C754" s="256"/>
      <c r="D754" s="241"/>
      <c r="E754" s="241"/>
      <c r="F754" s="241"/>
      <c r="G754" s="241"/>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243</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x14ac:dyDescent="0.2">
      <c r="A755" s="226" t="s">
        <v>233</v>
      </c>
      <c r="B755" s="227" t="s">
        <v>148</v>
      </c>
      <c r="C755" s="243" t="s">
        <v>149</v>
      </c>
      <c r="D755" s="228"/>
      <c r="E755" s="229"/>
      <c r="F755" s="230"/>
      <c r="G755" s="230">
        <f>SUMIF(AG756:AG807,"&lt;&gt;NOR",G756:G807)</f>
        <v>0</v>
      </c>
      <c r="H755" s="230"/>
      <c r="I755" s="230">
        <f>SUM(I756:I807)</f>
        <v>0</v>
      </c>
      <c r="J755" s="230"/>
      <c r="K755" s="230">
        <f>SUM(K756:K807)</f>
        <v>0</v>
      </c>
      <c r="L755" s="230"/>
      <c r="M755" s="230">
        <f>SUM(M756:M807)</f>
        <v>0</v>
      </c>
      <c r="N755" s="229"/>
      <c r="O755" s="229">
        <f>SUM(O756:O807)</f>
        <v>1.4100000000000004</v>
      </c>
      <c r="P755" s="229"/>
      <c r="Q755" s="229">
        <f>SUM(Q756:Q807)</f>
        <v>0</v>
      </c>
      <c r="R755" s="230"/>
      <c r="S755" s="230"/>
      <c r="T755" s="231"/>
      <c r="U755" s="225"/>
      <c r="V755" s="225">
        <f>SUM(V756:V807)</f>
        <v>118.25999999999998</v>
      </c>
      <c r="W755" s="225"/>
      <c r="X755" s="225"/>
      <c r="Y755" s="225"/>
      <c r="AG755" t="s">
        <v>234</v>
      </c>
    </row>
    <row r="756" spans="1:60" ht="33.75" outlineLevel="1" x14ac:dyDescent="0.2">
      <c r="A756" s="233">
        <v>163</v>
      </c>
      <c r="B756" s="234" t="s">
        <v>973</v>
      </c>
      <c r="C756" s="244" t="s">
        <v>974</v>
      </c>
      <c r="D756" s="235" t="s">
        <v>327</v>
      </c>
      <c r="E756" s="236">
        <v>117.32</v>
      </c>
      <c r="F756" s="237">
        <f>H756+J756</f>
        <v>0</v>
      </c>
      <c r="G756" s="237">
        <f>ROUND(E756*F756,2)</f>
        <v>0</v>
      </c>
      <c r="H756" s="238"/>
      <c r="I756" s="237">
        <f>ROUND(E756*H756,2)</f>
        <v>0</v>
      </c>
      <c r="J756" s="238"/>
      <c r="K756" s="237">
        <f>ROUND(E756*J756,2)</f>
        <v>0</v>
      </c>
      <c r="L756" s="237">
        <v>21</v>
      </c>
      <c r="M756" s="237">
        <f>G756*(1+L756/100)</f>
        <v>0</v>
      </c>
      <c r="N756" s="236">
        <v>3.3E-4</v>
      </c>
      <c r="O756" s="236">
        <f>ROUND(E756*N756,2)</f>
        <v>0.04</v>
      </c>
      <c r="P756" s="236">
        <v>0</v>
      </c>
      <c r="Q756" s="236">
        <f>ROUND(E756*P756,2)</f>
        <v>0</v>
      </c>
      <c r="R756" s="237" t="s">
        <v>975</v>
      </c>
      <c r="S756" s="237" t="s">
        <v>238</v>
      </c>
      <c r="T756" s="239" t="s">
        <v>238</v>
      </c>
      <c r="U756" s="223">
        <v>2.75E-2</v>
      </c>
      <c r="V756" s="223">
        <f>ROUND(E756*U756,2)</f>
        <v>3.23</v>
      </c>
      <c r="W756" s="223"/>
      <c r="X756" s="223" t="s">
        <v>262</v>
      </c>
      <c r="Y756" s="223" t="s">
        <v>241</v>
      </c>
      <c r="Z756" s="212"/>
      <c r="AA756" s="212"/>
      <c r="AB756" s="212"/>
      <c r="AC756" s="212"/>
      <c r="AD756" s="212"/>
      <c r="AE756" s="212"/>
      <c r="AF756" s="212"/>
      <c r="AG756" s="212" t="s">
        <v>263</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55" t="s">
        <v>976</v>
      </c>
      <c r="D757" s="249"/>
      <c r="E757" s="250">
        <v>54.112499999999997</v>
      </c>
      <c r="F757" s="223"/>
      <c r="G757" s="223"/>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267</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55" t="s">
        <v>297</v>
      </c>
      <c r="D758" s="249"/>
      <c r="E758" s="250"/>
      <c r="F758" s="223"/>
      <c r="G758" s="223"/>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267</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55" t="s">
        <v>977</v>
      </c>
      <c r="D759" s="249"/>
      <c r="E759" s="250">
        <v>63.207500000000003</v>
      </c>
      <c r="F759" s="223"/>
      <c r="G759" s="223"/>
      <c r="H759" s="223"/>
      <c r="I759" s="223"/>
      <c r="J759" s="223"/>
      <c r="K759" s="223"/>
      <c r="L759" s="223"/>
      <c r="M759" s="223"/>
      <c r="N759" s="222"/>
      <c r="O759" s="222"/>
      <c r="P759" s="222"/>
      <c r="Q759" s="222"/>
      <c r="R759" s="223"/>
      <c r="S759" s="223"/>
      <c r="T759" s="223"/>
      <c r="U759" s="223"/>
      <c r="V759" s="223"/>
      <c r="W759" s="223"/>
      <c r="X759" s="223"/>
      <c r="Y759" s="223"/>
      <c r="Z759" s="212"/>
      <c r="AA759" s="212"/>
      <c r="AB759" s="212"/>
      <c r="AC759" s="212"/>
      <c r="AD759" s="212"/>
      <c r="AE759" s="212"/>
      <c r="AF759" s="212"/>
      <c r="AG759" s="212" t="s">
        <v>267</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2" x14ac:dyDescent="0.2">
      <c r="A760" s="219"/>
      <c r="B760" s="220"/>
      <c r="C760" s="256"/>
      <c r="D760" s="241"/>
      <c r="E760" s="241"/>
      <c r="F760" s="241"/>
      <c r="G760" s="241"/>
      <c r="H760" s="223"/>
      <c r="I760" s="223"/>
      <c r="J760" s="223"/>
      <c r="K760" s="223"/>
      <c r="L760" s="223"/>
      <c r="M760" s="223"/>
      <c r="N760" s="222"/>
      <c r="O760" s="222"/>
      <c r="P760" s="222"/>
      <c r="Q760" s="222"/>
      <c r="R760" s="223"/>
      <c r="S760" s="223"/>
      <c r="T760" s="223"/>
      <c r="U760" s="223"/>
      <c r="V760" s="223"/>
      <c r="W760" s="223"/>
      <c r="X760" s="223"/>
      <c r="Y760" s="223"/>
      <c r="Z760" s="212"/>
      <c r="AA760" s="212"/>
      <c r="AB760" s="212"/>
      <c r="AC760" s="212"/>
      <c r="AD760" s="212"/>
      <c r="AE760" s="212"/>
      <c r="AF760" s="212"/>
      <c r="AG760" s="212" t="s">
        <v>243</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ht="45" outlineLevel="1" x14ac:dyDescent="0.2">
      <c r="A761" s="233">
        <v>164</v>
      </c>
      <c r="B761" s="234" t="s">
        <v>978</v>
      </c>
      <c r="C761" s="244" t="s">
        <v>979</v>
      </c>
      <c r="D761" s="235" t="s">
        <v>327</v>
      </c>
      <c r="E761" s="236">
        <v>19.739999999999998</v>
      </c>
      <c r="F761" s="237">
        <f>H761+J761</f>
        <v>0</v>
      </c>
      <c r="G761" s="237">
        <f>ROUND(E761*F761,2)</f>
        <v>0</v>
      </c>
      <c r="H761" s="238"/>
      <c r="I761" s="237">
        <f>ROUND(E761*H761,2)</f>
        <v>0</v>
      </c>
      <c r="J761" s="238"/>
      <c r="K761" s="237">
        <f>ROUND(E761*J761,2)</f>
        <v>0</v>
      </c>
      <c r="L761" s="237">
        <v>21</v>
      </c>
      <c r="M761" s="237">
        <f>G761*(1+L761/100)</f>
        <v>0</v>
      </c>
      <c r="N761" s="236">
        <v>5.1999999999999995E-4</v>
      </c>
      <c r="O761" s="236">
        <f>ROUND(E761*N761,2)</f>
        <v>0.01</v>
      </c>
      <c r="P761" s="236">
        <v>0</v>
      </c>
      <c r="Q761" s="236">
        <f>ROUND(E761*P761,2)</f>
        <v>0</v>
      </c>
      <c r="R761" s="237" t="s">
        <v>975</v>
      </c>
      <c r="S761" s="237" t="s">
        <v>238</v>
      </c>
      <c r="T761" s="239" t="s">
        <v>377</v>
      </c>
      <c r="U761" s="223">
        <v>4.9000000000000002E-2</v>
      </c>
      <c r="V761" s="223">
        <f>ROUND(E761*U761,2)</f>
        <v>0.97</v>
      </c>
      <c r="W761" s="223"/>
      <c r="X761" s="223" t="s">
        <v>262</v>
      </c>
      <c r="Y761" s="223" t="s">
        <v>241</v>
      </c>
      <c r="Z761" s="212"/>
      <c r="AA761" s="212"/>
      <c r="AB761" s="212"/>
      <c r="AC761" s="212"/>
      <c r="AD761" s="212"/>
      <c r="AE761" s="212"/>
      <c r="AF761" s="212"/>
      <c r="AG761" s="212" t="s">
        <v>263</v>
      </c>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2" x14ac:dyDescent="0.2">
      <c r="A762" s="219"/>
      <c r="B762" s="220"/>
      <c r="C762" s="255" t="s">
        <v>455</v>
      </c>
      <c r="D762" s="249"/>
      <c r="E762" s="250">
        <v>19.739999999999998</v>
      </c>
      <c r="F762" s="223"/>
      <c r="G762" s="223"/>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267</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2" x14ac:dyDescent="0.2">
      <c r="A763" s="219"/>
      <c r="B763" s="220"/>
      <c r="C763" s="256"/>
      <c r="D763" s="241"/>
      <c r="E763" s="241"/>
      <c r="F763" s="241"/>
      <c r="G763" s="241"/>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243</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ht="45" outlineLevel="1" x14ac:dyDescent="0.2">
      <c r="A764" s="233">
        <v>165</v>
      </c>
      <c r="B764" s="234" t="s">
        <v>980</v>
      </c>
      <c r="C764" s="244" t="s">
        <v>981</v>
      </c>
      <c r="D764" s="235" t="s">
        <v>327</v>
      </c>
      <c r="E764" s="236">
        <v>134.91800000000001</v>
      </c>
      <c r="F764" s="237">
        <f>H764+J764</f>
        <v>0</v>
      </c>
      <c r="G764" s="237">
        <f>ROUND(E764*F764,2)</f>
        <v>0</v>
      </c>
      <c r="H764" s="238"/>
      <c r="I764" s="237">
        <f>ROUND(E764*H764,2)</f>
        <v>0</v>
      </c>
      <c r="J764" s="238"/>
      <c r="K764" s="237">
        <f>ROUND(E764*J764,2)</f>
        <v>0</v>
      </c>
      <c r="L764" s="237">
        <v>21</v>
      </c>
      <c r="M764" s="237">
        <f>G764*(1+L764/100)</f>
        <v>0</v>
      </c>
      <c r="N764" s="236">
        <v>5.5900000000000004E-3</v>
      </c>
      <c r="O764" s="236">
        <f>ROUND(E764*N764,2)</f>
        <v>0.75</v>
      </c>
      <c r="P764" s="236">
        <v>0</v>
      </c>
      <c r="Q764" s="236">
        <f>ROUND(E764*P764,2)</f>
        <v>0</v>
      </c>
      <c r="R764" s="237" t="s">
        <v>975</v>
      </c>
      <c r="S764" s="237" t="s">
        <v>238</v>
      </c>
      <c r="T764" s="239" t="s">
        <v>238</v>
      </c>
      <c r="U764" s="223">
        <v>0.22991</v>
      </c>
      <c r="V764" s="223">
        <f>ROUND(E764*U764,2)</f>
        <v>31.02</v>
      </c>
      <c r="W764" s="223"/>
      <c r="X764" s="223" t="s">
        <v>262</v>
      </c>
      <c r="Y764" s="223" t="s">
        <v>241</v>
      </c>
      <c r="Z764" s="212"/>
      <c r="AA764" s="212"/>
      <c r="AB764" s="212"/>
      <c r="AC764" s="212"/>
      <c r="AD764" s="212"/>
      <c r="AE764" s="212"/>
      <c r="AF764" s="212"/>
      <c r="AG764" s="212" t="s">
        <v>263</v>
      </c>
      <c r="AH764" s="212"/>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2" x14ac:dyDescent="0.2">
      <c r="A765" s="219"/>
      <c r="B765" s="220"/>
      <c r="C765" s="255" t="s">
        <v>982</v>
      </c>
      <c r="D765" s="249"/>
      <c r="E765" s="250">
        <v>72.688630000000003</v>
      </c>
      <c r="F765" s="223"/>
      <c r="G765" s="223"/>
      <c r="H765" s="223"/>
      <c r="I765" s="223"/>
      <c r="J765" s="223"/>
      <c r="K765" s="223"/>
      <c r="L765" s="223"/>
      <c r="M765" s="223"/>
      <c r="N765" s="222"/>
      <c r="O765" s="222"/>
      <c r="P765" s="222"/>
      <c r="Q765" s="222"/>
      <c r="R765" s="223"/>
      <c r="S765" s="223"/>
      <c r="T765" s="223"/>
      <c r="U765" s="223"/>
      <c r="V765" s="223"/>
      <c r="W765" s="223"/>
      <c r="X765" s="223"/>
      <c r="Y765" s="223"/>
      <c r="Z765" s="212"/>
      <c r="AA765" s="212"/>
      <c r="AB765" s="212"/>
      <c r="AC765" s="212"/>
      <c r="AD765" s="212"/>
      <c r="AE765" s="212"/>
      <c r="AF765" s="212"/>
      <c r="AG765" s="212" t="s">
        <v>267</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55" t="s">
        <v>983</v>
      </c>
      <c r="D766" s="249"/>
      <c r="E766" s="250">
        <v>62.229379999999999</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267</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56"/>
      <c r="D767" s="241"/>
      <c r="E767" s="241"/>
      <c r="F767" s="241"/>
      <c r="G767" s="241"/>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243</v>
      </c>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ht="45" outlineLevel="1" x14ac:dyDescent="0.2">
      <c r="A768" s="233">
        <v>166</v>
      </c>
      <c r="B768" s="234" t="s">
        <v>984</v>
      </c>
      <c r="C768" s="244" t="s">
        <v>985</v>
      </c>
      <c r="D768" s="235" t="s">
        <v>327</v>
      </c>
      <c r="E768" s="236">
        <v>22.701000000000001</v>
      </c>
      <c r="F768" s="237">
        <f>H768+J768</f>
        <v>0</v>
      </c>
      <c r="G768" s="237">
        <f>ROUND(E768*F768,2)</f>
        <v>0</v>
      </c>
      <c r="H768" s="238"/>
      <c r="I768" s="237">
        <f>ROUND(E768*H768,2)</f>
        <v>0</v>
      </c>
      <c r="J768" s="238"/>
      <c r="K768" s="237">
        <f>ROUND(E768*J768,2)</f>
        <v>0</v>
      </c>
      <c r="L768" s="237">
        <v>21</v>
      </c>
      <c r="M768" s="237">
        <f>G768*(1+L768/100)</f>
        <v>0</v>
      </c>
      <c r="N768" s="236">
        <v>5.9800000000000001E-3</v>
      </c>
      <c r="O768" s="236">
        <f>ROUND(E768*N768,2)</f>
        <v>0.14000000000000001</v>
      </c>
      <c r="P768" s="236">
        <v>0</v>
      </c>
      <c r="Q768" s="236">
        <f>ROUND(E768*P768,2)</f>
        <v>0</v>
      </c>
      <c r="R768" s="237" t="s">
        <v>975</v>
      </c>
      <c r="S768" s="237" t="s">
        <v>238</v>
      </c>
      <c r="T768" s="239" t="s">
        <v>377</v>
      </c>
      <c r="U768" s="223">
        <v>0.26600000000000001</v>
      </c>
      <c r="V768" s="223">
        <f>ROUND(E768*U768,2)</f>
        <v>6.04</v>
      </c>
      <c r="W768" s="223"/>
      <c r="X768" s="223" t="s">
        <v>262</v>
      </c>
      <c r="Y768" s="223" t="s">
        <v>241</v>
      </c>
      <c r="Z768" s="212"/>
      <c r="AA768" s="212"/>
      <c r="AB768" s="212"/>
      <c r="AC768" s="212"/>
      <c r="AD768" s="212"/>
      <c r="AE768" s="212"/>
      <c r="AF768" s="212"/>
      <c r="AG768" s="212" t="s">
        <v>263</v>
      </c>
      <c r="AH768" s="212"/>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2" x14ac:dyDescent="0.2">
      <c r="A769" s="219"/>
      <c r="B769" s="220"/>
      <c r="C769" s="255" t="s">
        <v>986</v>
      </c>
      <c r="D769" s="249"/>
      <c r="E769" s="250">
        <v>22.701000000000001</v>
      </c>
      <c r="F769" s="223"/>
      <c r="G769" s="223"/>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267</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56"/>
      <c r="D770" s="241"/>
      <c r="E770" s="241"/>
      <c r="F770" s="241"/>
      <c r="G770" s="241"/>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243</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ht="33.75" outlineLevel="1" x14ac:dyDescent="0.2">
      <c r="A771" s="233">
        <v>167</v>
      </c>
      <c r="B771" s="234" t="s">
        <v>987</v>
      </c>
      <c r="C771" s="244" t="s">
        <v>988</v>
      </c>
      <c r="D771" s="235" t="s">
        <v>327</v>
      </c>
      <c r="E771" s="236">
        <v>121.3365</v>
      </c>
      <c r="F771" s="237">
        <f>H771+J771</f>
        <v>0</v>
      </c>
      <c r="G771" s="237">
        <f>ROUND(E771*F771,2)</f>
        <v>0</v>
      </c>
      <c r="H771" s="238"/>
      <c r="I771" s="237">
        <f>ROUND(E771*H771,2)</f>
        <v>0</v>
      </c>
      <c r="J771" s="238"/>
      <c r="K771" s="237">
        <f>ROUND(E771*J771,2)</f>
        <v>0</v>
      </c>
      <c r="L771" s="237">
        <v>21</v>
      </c>
      <c r="M771" s="237">
        <f>G771*(1+L771/100)</f>
        <v>0</v>
      </c>
      <c r="N771" s="236">
        <v>2.15E-3</v>
      </c>
      <c r="O771" s="236">
        <f>ROUND(E771*N771,2)</f>
        <v>0.26</v>
      </c>
      <c r="P771" s="236">
        <v>0</v>
      </c>
      <c r="Q771" s="236">
        <f>ROUND(E771*P771,2)</f>
        <v>0</v>
      </c>
      <c r="R771" s="237" t="s">
        <v>975</v>
      </c>
      <c r="S771" s="237" t="s">
        <v>238</v>
      </c>
      <c r="T771" s="239" t="s">
        <v>238</v>
      </c>
      <c r="U771" s="223">
        <v>0.31</v>
      </c>
      <c r="V771" s="223">
        <f>ROUND(E771*U771,2)</f>
        <v>37.61</v>
      </c>
      <c r="W771" s="223"/>
      <c r="X771" s="223" t="s">
        <v>262</v>
      </c>
      <c r="Y771" s="223" t="s">
        <v>241</v>
      </c>
      <c r="Z771" s="212"/>
      <c r="AA771" s="212"/>
      <c r="AB771" s="212"/>
      <c r="AC771" s="212"/>
      <c r="AD771" s="212"/>
      <c r="AE771" s="212"/>
      <c r="AF771" s="212"/>
      <c r="AG771" s="212" t="s">
        <v>263</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2" x14ac:dyDescent="0.2">
      <c r="A772" s="219"/>
      <c r="B772" s="220"/>
      <c r="C772" s="255" t="s">
        <v>989</v>
      </c>
      <c r="D772" s="249"/>
      <c r="E772" s="250">
        <v>70.587000000000003</v>
      </c>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267</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55" t="s">
        <v>990</v>
      </c>
      <c r="D773" s="249"/>
      <c r="E773" s="250">
        <v>50.749499999999998</v>
      </c>
      <c r="F773" s="223"/>
      <c r="G773" s="223"/>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267</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19"/>
      <c r="B774" s="220"/>
      <c r="C774" s="256"/>
      <c r="D774" s="241"/>
      <c r="E774" s="241"/>
      <c r="F774" s="241"/>
      <c r="G774" s="241"/>
      <c r="H774" s="223"/>
      <c r="I774" s="223"/>
      <c r="J774" s="223"/>
      <c r="K774" s="223"/>
      <c r="L774" s="223"/>
      <c r="M774" s="223"/>
      <c r="N774" s="222"/>
      <c r="O774" s="222"/>
      <c r="P774" s="222"/>
      <c r="Q774" s="222"/>
      <c r="R774" s="223"/>
      <c r="S774" s="223"/>
      <c r="T774" s="223"/>
      <c r="U774" s="223"/>
      <c r="V774" s="223"/>
      <c r="W774" s="223"/>
      <c r="X774" s="223"/>
      <c r="Y774" s="223"/>
      <c r="Z774" s="212"/>
      <c r="AA774" s="212"/>
      <c r="AB774" s="212"/>
      <c r="AC774" s="212"/>
      <c r="AD774" s="212"/>
      <c r="AE774" s="212"/>
      <c r="AF774" s="212"/>
      <c r="AG774" s="212" t="s">
        <v>243</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ht="33.75" outlineLevel="1" x14ac:dyDescent="0.2">
      <c r="A775" s="233">
        <v>168</v>
      </c>
      <c r="B775" s="234" t="s">
        <v>991</v>
      </c>
      <c r="C775" s="244" t="s">
        <v>992</v>
      </c>
      <c r="D775" s="235" t="s">
        <v>327</v>
      </c>
      <c r="E775" s="236">
        <v>3.78</v>
      </c>
      <c r="F775" s="237">
        <f>H775+J775</f>
        <v>0</v>
      </c>
      <c r="G775" s="237">
        <f>ROUND(E775*F775,2)</f>
        <v>0</v>
      </c>
      <c r="H775" s="238"/>
      <c r="I775" s="237">
        <f>ROUND(E775*H775,2)</f>
        <v>0</v>
      </c>
      <c r="J775" s="238"/>
      <c r="K775" s="237">
        <f>ROUND(E775*J775,2)</f>
        <v>0</v>
      </c>
      <c r="L775" s="237">
        <v>21</v>
      </c>
      <c r="M775" s="237">
        <f>G775*(1+L775/100)</f>
        <v>0</v>
      </c>
      <c r="N775" s="236">
        <v>2.2000000000000001E-3</v>
      </c>
      <c r="O775" s="236">
        <f>ROUND(E775*N775,2)</f>
        <v>0.01</v>
      </c>
      <c r="P775" s="236">
        <v>0</v>
      </c>
      <c r="Q775" s="236">
        <f>ROUND(E775*P775,2)</f>
        <v>0</v>
      </c>
      <c r="R775" s="237" t="s">
        <v>975</v>
      </c>
      <c r="S775" s="237" t="s">
        <v>238</v>
      </c>
      <c r="T775" s="239" t="s">
        <v>238</v>
      </c>
      <c r="U775" s="223">
        <v>0.39</v>
      </c>
      <c r="V775" s="223">
        <f>ROUND(E775*U775,2)</f>
        <v>1.47</v>
      </c>
      <c r="W775" s="223"/>
      <c r="X775" s="223" t="s">
        <v>262</v>
      </c>
      <c r="Y775" s="223" t="s">
        <v>241</v>
      </c>
      <c r="Z775" s="212"/>
      <c r="AA775" s="212"/>
      <c r="AB775" s="212"/>
      <c r="AC775" s="212"/>
      <c r="AD775" s="212"/>
      <c r="AE775" s="212"/>
      <c r="AF775" s="212"/>
      <c r="AG775" s="212" t="s">
        <v>263</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2" x14ac:dyDescent="0.2">
      <c r="A776" s="219"/>
      <c r="B776" s="220"/>
      <c r="C776" s="255" t="s">
        <v>993</v>
      </c>
      <c r="D776" s="249"/>
      <c r="E776" s="250">
        <v>3.78</v>
      </c>
      <c r="F776" s="223"/>
      <c r="G776" s="223"/>
      <c r="H776" s="223"/>
      <c r="I776" s="223"/>
      <c r="J776" s="223"/>
      <c r="K776" s="223"/>
      <c r="L776" s="223"/>
      <c r="M776" s="223"/>
      <c r="N776" s="222"/>
      <c r="O776" s="222"/>
      <c r="P776" s="222"/>
      <c r="Q776" s="222"/>
      <c r="R776" s="223"/>
      <c r="S776" s="223"/>
      <c r="T776" s="223"/>
      <c r="U776" s="223"/>
      <c r="V776" s="223"/>
      <c r="W776" s="223"/>
      <c r="X776" s="223"/>
      <c r="Y776" s="223"/>
      <c r="Z776" s="212"/>
      <c r="AA776" s="212"/>
      <c r="AB776" s="212"/>
      <c r="AC776" s="212"/>
      <c r="AD776" s="212"/>
      <c r="AE776" s="212"/>
      <c r="AF776" s="212"/>
      <c r="AG776" s="212" t="s">
        <v>267</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2" x14ac:dyDescent="0.2">
      <c r="A777" s="219"/>
      <c r="B777" s="220"/>
      <c r="C777" s="256"/>
      <c r="D777" s="241"/>
      <c r="E777" s="241"/>
      <c r="F777" s="241"/>
      <c r="G777" s="241"/>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243</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ht="22.5" outlineLevel="1" x14ac:dyDescent="0.2">
      <c r="A778" s="233">
        <v>169</v>
      </c>
      <c r="B778" s="234" t="s">
        <v>994</v>
      </c>
      <c r="C778" s="244" t="s">
        <v>995</v>
      </c>
      <c r="D778" s="235" t="s">
        <v>327</v>
      </c>
      <c r="E778" s="236">
        <v>121.3365</v>
      </c>
      <c r="F778" s="237">
        <f>H778+J778</f>
        <v>0</v>
      </c>
      <c r="G778" s="237">
        <f>ROUND(E778*F778,2)</f>
        <v>0</v>
      </c>
      <c r="H778" s="238"/>
      <c r="I778" s="237">
        <f>ROUND(E778*H778,2)</f>
        <v>0</v>
      </c>
      <c r="J778" s="238"/>
      <c r="K778" s="237">
        <f>ROUND(E778*J778,2)</f>
        <v>0</v>
      </c>
      <c r="L778" s="237">
        <v>21</v>
      </c>
      <c r="M778" s="237">
        <f>G778*(1+L778/100)</f>
        <v>0</v>
      </c>
      <c r="N778" s="236">
        <v>3.2000000000000003E-4</v>
      </c>
      <c r="O778" s="236">
        <f>ROUND(E778*N778,2)</f>
        <v>0.04</v>
      </c>
      <c r="P778" s="236">
        <v>0</v>
      </c>
      <c r="Q778" s="236">
        <f>ROUND(E778*P778,2)</f>
        <v>0</v>
      </c>
      <c r="R778" s="237" t="s">
        <v>975</v>
      </c>
      <c r="S778" s="237" t="s">
        <v>238</v>
      </c>
      <c r="T778" s="239" t="s">
        <v>238</v>
      </c>
      <c r="U778" s="223">
        <v>0.05</v>
      </c>
      <c r="V778" s="223">
        <f>ROUND(E778*U778,2)</f>
        <v>6.07</v>
      </c>
      <c r="W778" s="223"/>
      <c r="X778" s="223" t="s">
        <v>262</v>
      </c>
      <c r="Y778" s="223" t="s">
        <v>241</v>
      </c>
      <c r="Z778" s="212"/>
      <c r="AA778" s="212"/>
      <c r="AB778" s="212"/>
      <c r="AC778" s="212"/>
      <c r="AD778" s="212"/>
      <c r="AE778" s="212"/>
      <c r="AF778" s="212"/>
      <c r="AG778" s="212" t="s">
        <v>263</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2" x14ac:dyDescent="0.2">
      <c r="A779" s="219"/>
      <c r="B779" s="220"/>
      <c r="C779" s="255" t="s">
        <v>996</v>
      </c>
      <c r="D779" s="249"/>
      <c r="E779" s="250">
        <v>70.587000000000003</v>
      </c>
      <c r="F779" s="223"/>
      <c r="G779" s="223"/>
      <c r="H779" s="223"/>
      <c r="I779" s="223"/>
      <c r="J779" s="223"/>
      <c r="K779" s="223"/>
      <c r="L779" s="223"/>
      <c r="M779" s="223"/>
      <c r="N779" s="222"/>
      <c r="O779" s="222"/>
      <c r="P779" s="222"/>
      <c r="Q779" s="222"/>
      <c r="R779" s="223"/>
      <c r="S779" s="223"/>
      <c r="T779" s="223"/>
      <c r="U779" s="223"/>
      <c r="V779" s="223"/>
      <c r="W779" s="223"/>
      <c r="X779" s="223"/>
      <c r="Y779" s="223"/>
      <c r="Z779" s="212"/>
      <c r="AA779" s="212"/>
      <c r="AB779" s="212"/>
      <c r="AC779" s="212"/>
      <c r="AD779" s="212"/>
      <c r="AE779" s="212"/>
      <c r="AF779" s="212"/>
      <c r="AG779" s="212" t="s">
        <v>267</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55" t="s">
        <v>990</v>
      </c>
      <c r="D780" s="249"/>
      <c r="E780" s="250">
        <v>50.749499999999998</v>
      </c>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267</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56"/>
      <c r="D781" s="241"/>
      <c r="E781" s="241"/>
      <c r="F781" s="241"/>
      <c r="G781" s="241"/>
      <c r="H781" s="223"/>
      <c r="I781" s="223"/>
      <c r="J781" s="223"/>
      <c r="K781" s="223"/>
      <c r="L781" s="223"/>
      <c r="M781" s="223"/>
      <c r="N781" s="222"/>
      <c r="O781" s="222"/>
      <c r="P781" s="222"/>
      <c r="Q781" s="222"/>
      <c r="R781" s="223"/>
      <c r="S781" s="223"/>
      <c r="T781" s="223"/>
      <c r="U781" s="223"/>
      <c r="V781" s="223"/>
      <c r="W781" s="223"/>
      <c r="X781" s="223"/>
      <c r="Y781" s="223"/>
      <c r="Z781" s="212"/>
      <c r="AA781" s="212"/>
      <c r="AB781" s="212"/>
      <c r="AC781" s="212"/>
      <c r="AD781" s="212"/>
      <c r="AE781" s="212"/>
      <c r="AF781" s="212"/>
      <c r="AG781" s="212" t="s">
        <v>243</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ht="22.5" outlineLevel="1" x14ac:dyDescent="0.2">
      <c r="A782" s="233">
        <v>170</v>
      </c>
      <c r="B782" s="234" t="s">
        <v>997</v>
      </c>
      <c r="C782" s="244" t="s">
        <v>998</v>
      </c>
      <c r="D782" s="235" t="s">
        <v>327</v>
      </c>
      <c r="E782" s="236">
        <v>121.3365</v>
      </c>
      <c r="F782" s="237">
        <f>H782+J782</f>
        <v>0</v>
      </c>
      <c r="G782" s="237">
        <f>ROUND(E782*F782,2)</f>
        <v>0</v>
      </c>
      <c r="H782" s="238"/>
      <c r="I782" s="237">
        <f>ROUND(E782*H782,2)</f>
        <v>0</v>
      </c>
      <c r="J782" s="238"/>
      <c r="K782" s="237">
        <f>ROUND(E782*J782,2)</f>
        <v>0</v>
      </c>
      <c r="L782" s="237">
        <v>21</v>
      </c>
      <c r="M782" s="237">
        <f>G782*(1+L782/100)</f>
        <v>0</v>
      </c>
      <c r="N782" s="236">
        <v>3.2000000000000003E-4</v>
      </c>
      <c r="O782" s="236">
        <f>ROUND(E782*N782,2)</f>
        <v>0.04</v>
      </c>
      <c r="P782" s="236">
        <v>0</v>
      </c>
      <c r="Q782" s="236">
        <f>ROUND(E782*P782,2)</f>
        <v>0</v>
      </c>
      <c r="R782" s="237" t="s">
        <v>975</v>
      </c>
      <c r="S782" s="237" t="s">
        <v>238</v>
      </c>
      <c r="T782" s="239" t="s">
        <v>238</v>
      </c>
      <c r="U782" s="223">
        <v>7.1999999999999995E-2</v>
      </c>
      <c r="V782" s="223">
        <f>ROUND(E782*U782,2)</f>
        <v>8.74</v>
      </c>
      <c r="W782" s="223"/>
      <c r="X782" s="223" t="s">
        <v>262</v>
      </c>
      <c r="Y782" s="223" t="s">
        <v>241</v>
      </c>
      <c r="Z782" s="212"/>
      <c r="AA782" s="212"/>
      <c r="AB782" s="212"/>
      <c r="AC782" s="212"/>
      <c r="AD782" s="212"/>
      <c r="AE782" s="212"/>
      <c r="AF782" s="212"/>
      <c r="AG782" s="212" t="s">
        <v>263</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2" x14ac:dyDescent="0.2">
      <c r="A783" s="219"/>
      <c r="B783" s="220"/>
      <c r="C783" s="255" t="s">
        <v>999</v>
      </c>
      <c r="D783" s="249"/>
      <c r="E783" s="250">
        <v>121.3365</v>
      </c>
      <c r="F783" s="223"/>
      <c r="G783" s="223"/>
      <c r="H783" s="223"/>
      <c r="I783" s="223"/>
      <c r="J783" s="223"/>
      <c r="K783" s="223"/>
      <c r="L783" s="223"/>
      <c r="M783" s="223"/>
      <c r="N783" s="222"/>
      <c r="O783" s="222"/>
      <c r="P783" s="222"/>
      <c r="Q783" s="222"/>
      <c r="R783" s="223"/>
      <c r="S783" s="223"/>
      <c r="T783" s="223"/>
      <c r="U783" s="223"/>
      <c r="V783" s="223"/>
      <c r="W783" s="223"/>
      <c r="X783" s="223"/>
      <c r="Y783" s="223"/>
      <c r="Z783" s="212"/>
      <c r="AA783" s="212"/>
      <c r="AB783" s="212"/>
      <c r="AC783" s="212"/>
      <c r="AD783" s="212"/>
      <c r="AE783" s="212"/>
      <c r="AF783" s="212"/>
      <c r="AG783" s="212" t="s">
        <v>267</v>
      </c>
      <c r="AH783" s="212">
        <v>5</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2" x14ac:dyDescent="0.2">
      <c r="A784" s="219"/>
      <c r="B784" s="220"/>
      <c r="C784" s="256"/>
      <c r="D784" s="241"/>
      <c r="E784" s="241"/>
      <c r="F784" s="241"/>
      <c r="G784" s="241"/>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243</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33">
        <v>171</v>
      </c>
      <c r="B785" s="234" t="s">
        <v>1000</v>
      </c>
      <c r="C785" s="244" t="s">
        <v>1001</v>
      </c>
      <c r="D785" s="235" t="s">
        <v>327</v>
      </c>
      <c r="E785" s="236">
        <v>4.1580000000000004</v>
      </c>
      <c r="F785" s="237">
        <f>H785+J785</f>
        <v>0</v>
      </c>
      <c r="G785" s="237">
        <f>ROUND(E785*F785,2)</f>
        <v>0</v>
      </c>
      <c r="H785" s="238"/>
      <c r="I785" s="237">
        <f>ROUND(E785*H785,2)</f>
        <v>0</v>
      </c>
      <c r="J785" s="238"/>
      <c r="K785" s="237">
        <f>ROUND(E785*J785,2)</f>
        <v>0</v>
      </c>
      <c r="L785" s="237">
        <v>21</v>
      </c>
      <c r="M785" s="237">
        <f>G785*(1+L785/100)</f>
        <v>0</v>
      </c>
      <c r="N785" s="236">
        <v>3.2000000000000003E-4</v>
      </c>
      <c r="O785" s="236">
        <f>ROUND(E785*N785,2)</f>
        <v>0</v>
      </c>
      <c r="P785" s="236">
        <v>0</v>
      </c>
      <c r="Q785" s="236">
        <f>ROUND(E785*P785,2)</f>
        <v>0</v>
      </c>
      <c r="R785" s="237" t="s">
        <v>975</v>
      </c>
      <c r="S785" s="237" t="s">
        <v>238</v>
      </c>
      <c r="T785" s="239" t="s">
        <v>238</v>
      </c>
      <c r="U785" s="223">
        <v>0.11</v>
      </c>
      <c r="V785" s="223">
        <f>ROUND(E785*U785,2)</f>
        <v>0.46</v>
      </c>
      <c r="W785" s="223"/>
      <c r="X785" s="223" t="s">
        <v>262</v>
      </c>
      <c r="Y785" s="223" t="s">
        <v>241</v>
      </c>
      <c r="Z785" s="212"/>
      <c r="AA785" s="212"/>
      <c r="AB785" s="212"/>
      <c r="AC785" s="212"/>
      <c r="AD785" s="212"/>
      <c r="AE785" s="212"/>
      <c r="AF785" s="212"/>
      <c r="AG785" s="212" t="s">
        <v>263</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2" x14ac:dyDescent="0.2">
      <c r="A786" s="219"/>
      <c r="B786" s="220"/>
      <c r="C786" s="255" t="s">
        <v>1002</v>
      </c>
      <c r="D786" s="249"/>
      <c r="E786" s="250">
        <v>4.1580000000000004</v>
      </c>
      <c r="F786" s="223"/>
      <c r="G786" s="223"/>
      <c r="H786" s="223"/>
      <c r="I786" s="223"/>
      <c r="J786" s="223"/>
      <c r="K786" s="223"/>
      <c r="L786" s="223"/>
      <c r="M786" s="223"/>
      <c r="N786" s="222"/>
      <c r="O786" s="222"/>
      <c r="P786" s="222"/>
      <c r="Q786" s="222"/>
      <c r="R786" s="223"/>
      <c r="S786" s="223"/>
      <c r="T786" s="223"/>
      <c r="U786" s="223"/>
      <c r="V786" s="223"/>
      <c r="W786" s="223"/>
      <c r="X786" s="223"/>
      <c r="Y786" s="223"/>
      <c r="Z786" s="212"/>
      <c r="AA786" s="212"/>
      <c r="AB786" s="212"/>
      <c r="AC786" s="212"/>
      <c r="AD786" s="212"/>
      <c r="AE786" s="212"/>
      <c r="AF786" s="212"/>
      <c r="AG786" s="212" t="s">
        <v>267</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2" x14ac:dyDescent="0.2">
      <c r="A787" s="219"/>
      <c r="B787" s="220"/>
      <c r="C787" s="256"/>
      <c r="D787" s="241"/>
      <c r="E787" s="241"/>
      <c r="F787" s="241"/>
      <c r="G787" s="241"/>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243</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1" x14ac:dyDescent="0.2">
      <c r="A788" s="233">
        <v>172</v>
      </c>
      <c r="B788" s="234" t="s">
        <v>1003</v>
      </c>
      <c r="C788" s="244" t="s">
        <v>1004</v>
      </c>
      <c r="D788" s="235" t="s">
        <v>327</v>
      </c>
      <c r="E788" s="236">
        <v>4.1580000000000004</v>
      </c>
      <c r="F788" s="237">
        <f>H788+J788</f>
        <v>0</v>
      </c>
      <c r="G788" s="237">
        <f>ROUND(E788*F788,2)</f>
        <v>0</v>
      </c>
      <c r="H788" s="238"/>
      <c r="I788" s="237">
        <f>ROUND(E788*H788,2)</f>
        <v>0</v>
      </c>
      <c r="J788" s="238"/>
      <c r="K788" s="237">
        <f>ROUND(E788*J788,2)</f>
        <v>0</v>
      </c>
      <c r="L788" s="237">
        <v>21</v>
      </c>
      <c r="M788" s="237">
        <f>G788*(1+L788/100)</f>
        <v>0</v>
      </c>
      <c r="N788" s="236">
        <v>3.2000000000000003E-4</v>
      </c>
      <c r="O788" s="236">
        <f>ROUND(E788*N788,2)</f>
        <v>0</v>
      </c>
      <c r="P788" s="236">
        <v>0</v>
      </c>
      <c r="Q788" s="236">
        <f>ROUND(E788*P788,2)</f>
        <v>0</v>
      </c>
      <c r="R788" s="237" t="s">
        <v>975</v>
      </c>
      <c r="S788" s="237" t="s">
        <v>238</v>
      </c>
      <c r="T788" s="239" t="s">
        <v>238</v>
      </c>
      <c r="U788" s="223">
        <v>0.14000000000000001</v>
      </c>
      <c r="V788" s="223">
        <f>ROUND(E788*U788,2)</f>
        <v>0.57999999999999996</v>
      </c>
      <c r="W788" s="223"/>
      <c r="X788" s="223" t="s">
        <v>262</v>
      </c>
      <c r="Y788" s="223" t="s">
        <v>241</v>
      </c>
      <c r="Z788" s="212"/>
      <c r="AA788" s="212"/>
      <c r="AB788" s="212"/>
      <c r="AC788" s="212"/>
      <c r="AD788" s="212"/>
      <c r="AE788" s="212"/>
      <c r="AF788" s="212"/>
      <c r="AG788" s="212" t="s">
        <v>263</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55" t="s">
        <v>1002</v>
      </c>
      <c r="D789" s="249"/>
      <c r="E789" s="250">
        <v>4.1580000000000004</v>
      </c>
      <c r="F789" s="223"/>
      <c r="G789" s="223"/>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267</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56"/>
      <c r="D790" s="241"/>
      <c r="E790" s="241"/>
      <c r="F790" s="241"/>
      <c r="G790" s="241"/>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243</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33">
        <v>173</v>
      </c>
      <c r="B791" s="234" t="s">
        <v>1005</v>
      </c>
      <c r="C791" s="244" t="s">
        <v>1006</v>
      </c>
      <c r="D791" s="235" t="s">
        <v>327</v>
      </c>
      <c r="E791" s="236">
        <v>27.114599999999999</v>
      </c>
      <c r="F791" s="237">
        <f>H791+J791</f>
        <v>0</v>
      </c>
      <c r="G791" s="237">
        <f>ROUND(E791*F791,2)</f>
        <v>0</v>
      </c>
      <c r="H791" s="238"/>
      <c r="I791" s="237">
        <f>ROUND(E791*H791,2)</f>
        <v>0</v>
      </c>
      <c r="J791" s="238"/>
      <c r="K791" s="237">
        <f>ROUND(E791*J791,2)</f>
        <v>0</v>
      </c>
      <c r="L791" s="237">
        <v>21</v>
      </c>
      <c r="M791" s="237">
        <f>G791*(1+L791/100)</f>
        <v>0</v>
      </c>
      <c r="N791" s="236">
        <v>2.1000000000000001E-4</v>
      </c>
      <c r="O791" s="236">
        <f>ROUND(E791*N791,2)</f>
        <v>0.01</v>
      </c>
      <c r="P791" s="236">
        <v>0</v>
      </c>
      <c r="Q791" s="236">
        <f>ROUND(E791*P791,2)</f>
        <v>0</v>
      </c>
      <c r="R791" s="237" t="s">
        <v>975</v>
      </c>
      <c r="S791" s="237" t="s">
        <v>238</v>
      </c>
      <c r="T791" s="239" t="s">
        <v>238</v>
      </c>
      <c r="U791" s="223">
        <v>9.5000000000000001E-2</v>
      </c>
      <c r="V791" s="223">
        <f>ROUND(E791*U791,2)</f>
        <v>2.58</v>
      </c>
      <c r="W791" s="223"/>
      <c r="X791" s="223" t="s">
        <v>262</v>
      </c>
      <c r="Y791" s="223" t="s">
        <v>241</v>
      </c>
      <c r="Z791" s="212"/>
      <c r="AA791" s="212"/>
      <c r="AB791" s="212"/>
      <c r="AC791" s="212"/>
      <c r="AD791" s="212"/>
      <c r="AE791" s="212"/>
      <c r="AF791" s="212"/>
      <c r="AG791" s="212" t="s">
        <v>263</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2" x14ac:dyDescent="0.2">
      <c r="A792" s="219"/>
      <c r="B792" s="220"/>
      <c r="C792" s="255" t="s">
        <v>1007</v>
      </c>
      <c r="D792" s="249"/>
      <c r="E792" s="250">
        <v>27.114599999999999</v>
      </c>
      <c r="F792" s="223"/>
      <c r="G792" s="223"/>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267</v>
      </c>
      <c r="AH792" s="212">
        <v>5</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2" x14ac:dyDescent="0.2">
      <c r="A793" s="219"/>
      <c r="B793" s="220"/>
      <c r="C793" s="256"/>
      <c r="D793" s="241"/>
      <c r="E793" s="241"/>
      <c r="F793" s="241"/>
      <c r="G793" s="241"/>
      <c r="H793" s="223"/>
      <c r="I793" s="223"/>
      <c r="J793" s="223"/>
      <c r="K793" s="223"/>
      <c r="L793" s="223"/>
      <c r="M793" s="223"/>
      <c r="N793" s="222"/>
      <c r="O793" s="222"/>
      <c r="P793" s="222"/>
      <c r="Q793" s="222"/>
      <c r="R793" s="223"/>
      <c r="S793" s="223"/>
      <c r="T793" s="223"/>
      <c r="U793" s="223"/>
      <c r="V793" s="223"/>
      <c r="W793" s="223"/>
      <c r="X793" s="223"/>
      <c r="Y793" s="223"/>
      <c r="Z793" s="212"/>
      <c r="AA793" s="212"/>
      <c r="AB793" s="212"/>
      <c r="AC793" s="212"/>
      <c r="AD793" s="212"/>
      <c r="AE793" s="212"/>
      <c r="AF793" s="212"/>
      <c r="AG793" s="212" t="s">
        <v>243</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1" x14ac:dyDescent="0.2">
      <c r="A794" s="233">
        <v>174</v>
      </c>
      <c r="B794" s="234" t="s">
        <v>1008</v>
      </c>
      <c r="C794" s="244" t="s">
        <v>1009</v>
      </c>
      <c r="D794" s="235" t="s">
        <v>327</v>
      </c>
      <c r="E794" s="236">
        <v>27.114599999999999</v>
      </c>
      <c r="F794" s="237">
        <f>H794+J794</f>
        <v>0</v>
      </c>
      <c r="G794" s="237">
        <f>ROUND(E794*F794,2)</f>
        <v>0</v>
      </c>
      <c r="H794" s="238"/>
      <c r="I794" s="237">
        <f>ROUND(E794*H794,2)</f>
        <v>0</v>
      </c>
      <c r="J794" s="238"/>
      <c r="K794" s="237">
        <f>ROUND(E794*J794,2)</f>
        <v>0</v>
      </c>
      <c r="L794" s="237">
        <v>21</v>
      </c>
      <c r="M794" s="237">
        <f>G794*(1+L794/100)</f>
        <v>0</v>
      </c>
      <c r="N794" s="236">
        <v>3.6800000000000001E-3</v>
      </c>
      <c r="O794" s="236">
        <f>ROUND(E794*N794,2)</f>
        <v>0.1</v>
      </c>
      <c r="P794" s="236">
        <v>0</v>
      </c>
      <c r="Q794" s="236">
        <f>ROUND(E794*P794,2)</f>
        <v>0</v>
      </c>
      <c r="R794" s="237" t="s">
        <v>975</v>
      </c>
      <c r="S794" s="237" t="s">
        <v>238</v>
      </c>
      <c r="T794" s="239" t="s">
        <v>238</v>
      </c>
      <c r="U794" s="223">
        <v>0.38500000000000001</v>
      </c>
      <c r="V794" s="223">
        <f>ROUND(E794*U794,2)</f>
        <v>10.44</v>
      </c>
      <c r="W794" s="223"/>
      <c r="X794" s="223" t="s">
        <v>262</v>
      </c>
      <c r="Y794" s="223" t="s">
        <v>241</v>
      </c>
      <c r="Z794" s="212"/>
      <c r="AA794" s="212"/>
      <c r="AB794" s="212"/>
      <c r="AC794" s="212"/>
      <c r="AD794" s="212"/>
      <c r="AE794" s="212"/>
      <c r="AF794" s="212"/>
      <c r="AG794" s="212" t="s">
        <v>263</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2" x14ac:dyDescent="0.2">
      <c r="A795" s="219"/>
      <c r="B795" s="220"/>
      <c r="C795" s="255" t="s">
        <v>1010</v>
      </c>
      <c r="D795" s="249"/>
      <c r="E795" s="250"/>
      <c r="F795" s="223"/>
      <c r="G795" s="223"/>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267</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55" t="s">
        <v>1011</v>
      </c>
      <c r="D796" s="249"/>
      <c r="E796" s="250">
        <v>4.4000000000000004</v>
      </c>
      <c r="F796" s="223"/>
      <c r="G796" s="223"/>
      <c r="H796" s="223"/>
      <c r="I796" s="223"/>
      <c r="J796" s="223"/>
      <c r="K796" s="223"/>
      <c r="L796" s="223"/>
      <c r="M796" s="223"/>
      <c r="N796" s="222"/>
      <c r="O796" s="222"/>
      <c r="P796" s="222"/>
      <c r="Q796" s="222"/>
      <c r="R796" s="223"/>
      <c r="S796" s="223"/>
      <c r="T796" s="223"/>
      <c r="U796" s="223"/>
      <c r="V796" s="223"/>
      <c r="W796" s="223"/>
      <c r="X796" s="223"/>
      <c r="Y796" s="223"/>
      <c r="Z796" s="212"/>
      <c r="AA796" s="212"/>
      <c r="AB796" s="212"/>
      <c r="AC796" s="212"/>
      <c r="AD796" s="212"/>
      <c r="AE796" s="212"/>
      <c r="AF796" s="212"/>
      <c r="AG796" s="212" t="s">
        <v>267</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55" t="s">
        <v>776</v>
      </c>
      <c r="D797" s="249"/>
      <c r="E797" s="250">
        <v>13.015000000000001</v>
      </c>
      <c r="F797" s="223"/>
      <c r="G797" s="223"/>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267</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55" t="s">
        <v>1012</v>
      </c>
      <c r="D798" s="249"/>
      <c r="E798" s="250">
        <v>6.6</v>
      </c>
      <c r="F798" s="223"/>
      <c r="G798" s="223"/>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267</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55" t="s">
        <v>297</v>
      </c>
      <c r="D799" s="249"/>
      <c r="E799" s="250"/>
      <c r="F799" s="223"/>
      <c r="G799" s="223"/>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267</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55" t="s">
        <v>1013</v>
      </c>
      <c r="D800" s="249"/>
      <c r="E800" s="250">
        <v>3.0996000000000001</v>
      </c>
      <c r="F800" s="223"/>
      <c r="G800" s="223"/>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267</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2" x14ac:dyDescent="0.2">
      <c r="A801" s="219"/>
      <c r="B801" s="220"/>
      <c r="C801" s="256"/>
      <c r="D801" s="241"/>
      <c r="E801" s="241"/>
      <c r="F801" s="241"/>
      <c r="G801" s="241"/>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243</v>
      </c>
      <c r="AH801" s="212"/>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1" x14ac:dyDescent="0.2">
      <c r="A802" s="233">
        <v>175</v>
      </c>
      <c r="B802" s="234" t="s">
        <v>1014</v>
      </c>
      <c r="C802" s="244" t="s">
        <v>1015</v>
      </c>
      <c r="D802" s="235" t="s">
        <v>327</v>
      </c>
      <c r="E802" s="236">
        <v>56.55</v>
      </c>
      <c r="F802" s="237">
        <f>H802+J802</f>
        <v>0</v>
      </c>
      <c r="G802" s="237">
        <f>ROUND(E802*F802,2)</f>
        <v>0</v>
      </c>
      <c r="H802" s="238"/>
      <c r="I802" s="237">
        <f>ROUND(E802*H802,2)</f>
        <v>0</v>
      </c>
      <c r="J802" s="238"/>
      <c r="K802" s="237">
        <f>ROUND(E802*J802,2)</f>
        <v>0</v>
      </c>
      <c r="L802" s="237">
        <v>21</v>
      </c>
      <c r="M802" s="237">
        <f>G802*(1+L802/100)</f>
        <v>0</v>
      </c>
      <c r="N802" s="236">
        <v>1.7000000000000001E-4</v>
      </c>
      <c r="O802" s="236">
        <f>ROUND(E802*N802,2)</f>
        <v>0.01</v>
      </c>
      <c r="P802" s="236">
        <v>0</v>
      </c>
      <c r="Q802" s="236">
        <f>ROUND(E802*P802,2)</f>
        <v>0</v>
      </c>
      <c r="R802" s="237" t="s">
        <v>975</v>
      </c>
      <c r="S802" s="237" t="s">
        <v>238</v>
      </c>
      <c r="T802" s="239" t="s">
        <v>238</v>
      </c>
      <c r="U802" s="223">
        <v>0.16</v>
      </c>
      <c r="V802" s="223">
        <f>ROUND(E802*U802,2)</f>
        <v>9.0500000000000007</v>
      </c>
      <c r="W802" s="223"/>
      <c r="X802" s="223" t="s">
        <v>262</v>
      </c>
      <c r="Y802" s="223" t="s">
        <v>241</v>
      </c>
      <c r="Z802" s="212"/>
      <c r="AA802" s="212"/>
      <c r="AB802" s="212"/>
      <c r="AC802" s="212"/>
      <c r="AD802" s="212"/>
      <c r="AE802" s="212"/>
      <c r="AF802" s="212"/>
      <c r="AG802" s="212" t="s">
        <v>263</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2" x14ac:dyDescent="0.2">
      <c r="A803" s="219"/>
      <c r="B803" s="220"/>
      <c r="C803" s="255" t="s">
        <v>1016</v>
      </c>
      <c r="D803" s="249"/>
      <c r="E803" s="250">
        <v>56.55</v>
      </c>
      <c r="F803" s="223"/>
      <c r="G803" s="223"/>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267</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56"/>
      <c r="D804" s="241"/>
      <c r="E804" s="241"/>
      <c r="F804" s="241"/>
      <c r="G804" s="241"/>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243</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19">
        <v>176</v>
      </c>
      <c r="B805" s="220" t="s">
        <v>1017</v>
      </c>
      <c r="C805" s="257" t="s">
        <v>1018</v>
      </c>
      <c r="D805" s="221" t="s">
        <v>0</v>
      </c>
      <c r="E805" s="240"/>
      <c r="F805" s="223">
        <f>H805+J805</f>
        <v>0</v>
      </c>
      <c r="G805" s="223">
        <f>ROUND(E805*F805,2)</f>
        <v>0</v>
      </c>
      <c r="H805" s="224"/>
      <c r="I805" s="223">
        <f>ROUND(E805*H805,2)</f>
        <v>0</v>
      </c>
      <c r="J805" s="224"/>
      <c r="K805" s="223">
        <f>ROUND(E805*J805,2)</f>
        <v>0</v>
      </c>
      <c r="L805" s="223">
        <v>21</v>
      </c>
      <c r="M805" s="223">
        <f>G805*(1+L805/100)</f>
        <v>0</v>
      </c>
      <c r="N805" s="222">
        <v>0</v>
      </c>
      <c r="O805" s="222">
        <f>ROUND(E805*N805,2)</f>
        <v>0</v>
      </c>
      <c r="P805" s="222">
        <v>0</v>
      </c>
      <c r="Q805" s="222">
        <f>ROUND(E805*P805,2)</f>
        <v>0</v>
      </c>
      <c r="R805" s="223" t="s">
        <v>975</v>
      </c>
      <c r="S805" s="223" t="s">
        <v>238</v>
      </c>
      <c r="T805" s="223" t="s">
        <v>238</v>
      </c>
      <c r="U805" s="223">
        <v>0</v>
      </c>
      <c r="V805" s="223">
        <f>ROUND(E805*U805,2)</f>
        <v>0</v>
      </c>
      <c r="W805" s="223"/>
      <c r="X805" s="223" t="s">
        <v>970</v>
      </c>
      <c r="Y805" s="223" t="s">
        <v>241</v>
      </c>
      <c r="Z805" s="212"/>
      <c r="AA805" s="212"/>
      <c r="AB805" s="212"/>
      <c r="AC805" s="212"/>
      <c r="AD805" s="212"/>
      <c r="AE805" s="212"/>
      <c r="AF805" s="212"/>
      <c r="AG805" s="212" t="s">
        <v>971</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2" x14ac:dyDescent="0.2">
      <c r="A806" s="219"/>
      <c r="B806" s="220"/>
      <c r="C806" s="258" t="s">
        <v>1019</v>
      </c>
      <c r="D806" s="253"/>
      <c r="E806" s="253"/>
      <c r="F806" s="253"/>
      <c r="G806" s="253"/>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265</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2" x14ac:dyDescent="0.2">
      <c r="A807" s="219"/>
      <c r="B807" s="220"/>
      <c r="C807" s="256"/>
      <c r="D807" s="241"/>
      <c r="E807" s="241"/>
      <c r="F807" s="241"/>
      <c r="G807" s="241"/>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243</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x14ac:dyDescent="0.2">
      <c r="A808" s="226" t="s">
        <v>233</v>
      </c>
      <c r="B808" s="227" t="s">
        <v>150</v>
      </c>
      <c r="C808" s="243" t="s">
        <v>151</v>
      </c>
      <c r="D808" s="228"/>
      <c r="E808" s="229"/>
      <c r="F808" s="230"/>
      <c r="G808" s="230">
        <f>SUMIF(AG809:AG853,"&lt;&gt;NOR",G809:G853)</f>
        <v>0</v>
      </c>
      <c r="H808" s="230"/>
      <c r="I808" s="230">
        <f>SUM(I809:I853)</f>
        <v>0</v>
      </c>
      <c r="J808" s="230"/>
      <c r="K808" s="230">
        <f>SUM(K809:K853)</f>
        <v>0</v>
      </c>
      <c r="L808" s="230"/>
      <c r="M808" s="230">
        <f>SUM(M809:M853)</f>
        <v>0</v>
      </c>
      <c r="N808" s="229"/>
      <c r="O808" s="229">
        <f>SUM(O809:O853)</f>
        <v>2.67</v>
      </c>
      <c r="P808" s="229"/>
      <c r="Q808" s="229">
        <f>SUM(Q809:Q853)</f>
        <v>0</v>
      </c>
      <c r="R808" s="230"/>
      <c r="S808" s="230"/>
      <c r="T808" s="231"/>
      <c r="U808" s="225"/>
      <c r="V808" s="225">
        <f>SUM(V809:V853)</f>
        <v>366.95000000000005</v>
      </c>
      <c r="W808" s="225"/>
      <c r="X808" s="225"/>
      <c r="Y808" s="225"/>
      <c r="AG808" t="s">
        <v>234</v>
      </c>
    </row>
    <row r="809" spans="1:60" ht="33.75" outlineLevel="1" x14ac:dyDescent="0.2">
      <c r="A809" s="233">
        <v>177</v>
      </c>
      <c r="B809" s="234" t="s">
        <v>1020</v>
      </c>
      <c r="C809" s="244" t="s">
        <v>1021</v>
      </c>
      <c r="D809" s="235" t="s">
        <v>327</v>
      </c>
      <c r="E809" s="236">
        <v>306.12</v>
      </c>
      <c r="F809" s="237">
        <f>H809+J809</f>
        <v>0</v>
      </c>
      <c r="G809" s="237">
        <f>ROUND(E809*F809,2)</f>
        <v>0</v>
      </c>
      <c r="H809" s="238"/>
      <c r="I809" s="237">
        <f>ROUND(E809*H809,2)</f>
        <v>0</v>
      </c>
      <c r="J809" s="238"/>
      <c r="K809" s="237">
        <f>ROUND(E809*J809,2)</f>
        <v>0</v>
      </c>
      <c r="L809" s="237">
        <v>21</v>
      </c>
      <c r="M809" s="237">
        <f>G809*(1+L809/100)</f>
        <v>0</v>
      </c>
      <c r="N809" s="236">
        <v>3.3E-4</v>
      </c>
      <c r="O809" s="236">
        <f>ROUND(E809*N809,2)</f>
        <v>0.1</v>
      </c>
      <c r="P809" s="236">
        <v>0</v>
      </c>
      <c r="Q809" s="236">
        <f>ROUND(E809*P809,2)</f>
        <v>0</v>
      </c>
      <c r="R809" s="237" t="s">
        <v>975</v>
      </c>
      <c r="S809" s="237" t="s">
        <v>238</v>
      </c>
      <c r="T809" s="239" t="s">
        <v>238</v>
      </c>
      <c r="U809" s="223">
        <v>2.75E-2</v>
      </c>
      <c r="V809" s="223">
        <f>ROUND(E809*U809,2)</f>
        <v>8.42</v>
      </c>
      <c r="W809" s="223"/>
      <c r="X809" s="223" t="s">
        <v>262</v>
      </c>
      <c r="Y809" s="223" t="s">
        <v>241</v>
      </c>
      <c r="Z809" s="212"/>
      <c r="AA809" s="212"/>
      <c r="AB809" s="212"/>
      <c r="AC809" s="212"/>
      <c r="AD809" s="212"/>
      <c r="AE809" s="212"/>
      <c r="AF809" s="212"/>
      <c r="AG809" s="212" t="s">
        <v>263</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55" t="s">
        <v>1022</v>
      </c>
      <c r="D810" s="249"/>
      <c r="E810" s="250">
        <v>126</v>
      </c>
      <c r="F810" s="223"/>
      <c r="G810" s="223"/>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267</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55" t="s">
        <v>1023</v>
      </c>
      <c r="D811" s="249"/>
      <c r="E811" s="250"/>
      <c r="F811" s="223"/>
      <c r="G811" s="223"/>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267</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55" t="s">
        <v>1024</v>
      </c>
      <c r="D812" s="249"/>
      <c r="E812" s="250">
        <v>180.12</v>
      </c>
      <c r="F812" s="223"/>
      <c r="G812" s="223"/>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267</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2" x14ac:dyDescent="0.2">
      <c r="A813" s="219"/>
      <c r="B813" s="220"/>
      <c r="C813" s="256"/>
      <c r="D813" s="241"/>
      <c r="E813" s="241"/>
      <c r="F813" s="241"/>
      <c r="G813" s="241"/>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243</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ht="45" outlineLevel="1" x14ac:dyDescent="0.2">
      <c r="A814" s="233">
        <v>178</v>
      </c>
      <c r="B814" s="234" t="s">
        <v>1025</v>
      </c>
      <c r="C814" s="244" t="s">
        <v>1026</v>
      </c>
      <c r="D814" s="235" t="s">
        <v>327</v>
      </c>
      <c r="E814" s="236">
        <v>2.2050000000000001</v>
      </c>
      <c r="F814" s="237">
        <f>H814+J814</f>
        <v>0</v>
      </c>
      <c r="G814" s="237">
        <f>ROUND(E814*F814,2)</f>
        <v>0</v>
      </c>
      <c r="H814" s="238"/>
      <c r="I814" s="237">
        <f>ROUND(E814*H814,2)</f>
        <v>0</v>
      </c>
      <c r="J814" s="238"/>
      <c r="K814" s="237">
        <f>ROUND(E814*J814,2)</f>
        <v>0</v>
      </c>
      <c r="L814" s="237">
        <v>21</v>
      </c>
      <c r="M814" s="237">
        <f>G814*(1+L814/100)</f>
        <v>0</v>
      </c>
      <c r="N814" s="236">
        <v>1.15E-3</v>
      </c>
      <c r="O814" s="236">
        <f>ROUND(E814*N814,2)</f>
        <v>0</v>
      </c>
      <c r="P814" s="236">
        <v>0</v>
      </c>
      <c r="Q814" s="236">
        <f>ROUND(E814*P814,2)</f>
        <v>0</v>
      </c>
      <c r="R814" s="237" t="s">
        <v>975</v>
      </c>
      <c r="S814" s="237" t="s">
        <v>238</v>
      </c>
      <c r="T814" s="239" t="s">
        <v>238</v>
      </c>
      <c r="U814" s="223">
        <v>2.1000000000000001E-2</v>
      </c>
      <c r="V814" s="223">
        <f>ROUND(E814*U814,2)</f>
        <v>0.05</v>
      </c>
      <c r="W814" s="223"/>
      <c r="X814" s="223" t="s">
        <v>262</v>
      </c>
      <c r="Y814" s="223" t="s">
        <v>241</v>
      </c>
      <c r="Z814" s="212"/>
      <c r="AA814" s="212"/>
      <c r="AB814" s="212"/>
      <c r="AC814" s="212"/>
      <c r="AD814" s="212"/>
      <c r="AE814" s="212"/>
      <c r="AF814" s="212"/>
      <c r="AG814" s="212" t="s">
        <v>263</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2" x14ac:dyDescent="0.2">
      <c r="A815" s="219"/>
      <c r="B815" s="220"/>
      <c r="C815" s="255" t="s">
        <v>513</v>
      </c>
      <c r="D815" s="249"/>
      <c r="E815" s="250">
        <v>2.2050000000000001</v>
      </c>
      <c r="F815" s="223"/>
      <c r="G815" s="223"/>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267</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2" x14ac:dyDescent="0.2">
      <c r="A816" s="219"/>
      <c r="B816" s="220"/>
      <c r="C816" s="256"/>
      <c r="D816" s="241"/>
      <c r="E816" s="241"/>
      <c r="F816" s="241"/>
      <c r="G816" s="241"/>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243</v>
      </c>
      <c r="AH816" s="212"/>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ht="22.5" outlineLevel="1" x14ac:dyDescent="0.2">
      <c r="A817" s="233">
        <v>179</v>
      </c>
      <c r="B817" s="234" t="s">
        <v>1027</v>
      </c>
      <c r="C817" s="244" t="s">
        <v>1028</v>
      </c>
      <c r="D817" s="235" t="s">
        <v>327</v>
      </c>
      <c r="E817" s="236">
        <v>306.12</v>
      </c>
      <c r="F817" s="237">
        <f>H817+J817</f>
        <v>0</v>
      </c>
      <c r="G817" s="237">
        <f>ROUND(E817*F817,2)</f>
        <v>0</v>
      </c>
      <c r="H817" s="238"/>
      <c r="I817" s="237">
        <f>ROUND(E817*H817,2)</f>
        <v>0</v>
      </c>
      <c r="J817" s="238"/>
      <c r="K817" s="237">
        <f>ROUND(E817*J817,2)</f>
        <v>0</v>
      </c>
      <c r="L817" s="237">
        <v>21</v>
      </c>
      <c r="M817" s="237">
        <f>G817*(1+L817/100)</f>
        <v>0</v>
      </c>
      <c r="N817" s="236">
        <v>3.5E-4</v>
      </c>
      <c r="O817" s="236">
        <f>ROUND(E817*N817,2)</f>
        <v>0.11</v>
      </c>
      <c r="P817" s="236">
        <v>0</v>
      </c>
      <c r="Q817" s="236">
        <f>ROUND(E817*P817,2)</f>
        <v>0</v>
      </c>
      <c r="R817" s="237" t="s">
        <v>975</v>
      </c>
      <c r="S817" s="237" t="s">
        <v>238</v>
      </c>
      <c r="T817" s="239" t="s">
        <v>238</v>
      </c>
      <c r="U817" s="223">
        <v>0.2</v>
      </c>
      <c r="V817" s="223">
        <f>ROUND(E817*U817,2)</f>
        <v>61.22</v>
      </c>
      <c r="W817" s="223"/>
      <c r="X817" s="223" t="s">
        <v>262</v>
      </c>
      <c r="Y817" s="223" t="s">
        <v>241</v>
      </c>
      <c r="Z817" s="212"/>
      <c r="AA817" s="212"/>
      <c r="AB817" s="212"/>
      <c r="AC817" s="212"/>
      <c r="AD817" s="212"/>
      <c r="AE817" s="212"/>
      <c r="AF817" s="212"/>
      <c r="AG817" s="212" t="s">
        <v>263</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
      <c r="A818" s="219"/>
      <c r="B818" s="220"/>
      <c r="C818" s="255" t="s">
        <v>1022</v>
      </c>
      <c r="D818" s="249"/>
      <c r="E818" s="250">
        <v>126</v>
      </c>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267</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55" t="s">
        <v>1023</v>
      </c>
      <c r="D819" s="249"/>
      <c r="E819" s="250"/>
      <c r="F819" s="223"/>
      <c r="G819" s="223"/>
      <c r="H819" s="223"/>
      <c r="I819" s="223"/>
      <c r="J819" s="223"/>
      <c r="K819" s="223"/>
      <c r="L819" s="223"/>
      <c r="M819" s="223"/>
      <c r="N819" s="222"/>
      <c r="O819" s="222"/>
      <c r="P819" s="222"/>
      <c r="Q819" s="222"/>
      <c r="R819" s="223"/>
      <c r="S819" s="223"/>
      <c r="T819" s="223"/>
      <c r="U819" s="223"/>
      <c r="V819" s="223"/>
      <c r="W819" s="223"/>
      <c r="X819" s="223"/>
      <c r="Y819" s="223"/>
      <c r="Z819" s="212"/>
      <c r="AA819" s="212"/>
      <c r="AB819" s="212"/>
      <c r="AC819" s="212"/>
      <c r="AD819" s="212"/>
      <c r="AE819" s="212"/>
      <c r="AF819" s="212"/>
      <c r="AG819" s="212" t="s">
        <v>267</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55" t="s">
        <v>1024</v>
      </c>
      <c r="D820" s="249"/>
      <c r="E820" s="250">
        <v>180.12</v>
      </c>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267</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2" x14ac:dyDescent="0.2">
      <c r="A821" s="219"/>
      <c r="B821" s="220"/>
      <c r="C821" s="256"/>
      <c r="D821" s="241"/>
      <c r="E821" s="241"/>
      <c r="F821" s="241"/>
      <c r="G821" s="241"/>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243</v>
      </c>
      <c r="AH821" s="212"/>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33.75" outlineLevel="1" x14ac:dyDescent="0.2">
      <c r="A822" s="233">
        <v>180</v>
      </c>
      <c r="B822" s="234" t="s">
        <v>1029</v>
      </c>
      <c r="C822" s="244" t="s">
        <v>1030</v>
      </c>
      <c r="D822" s="235" t="s">
        <v>327</v>
      </c>
      <c r="E822" s="236">
        <v>279</v>
      </c>
      <c r="F822" s="237">
        <f>H822+J822</f>
        <v>0</v>
      </c>
      <c r="G822" s="237">
        <f>ROUND(E822*F822,2)</f>
        <v>0</v>
      </c>
      <c r="H822" s="238"/>
      <c r="I822" s="237">
        <f>ROUND(E822*H822,2)</f>
        <v>0</v>
      </c>
      <c r="J822" s="238"/>
      <c r="K822" s="237">
        <f>ROUND(E822*J822,2)</f>
        <v>0</v>
      </c>
      <c r="L822" s="237">
        <v>21</v>
      </c>
      <c r="M822" s="237">
        <f>G822*(1+L822/100)</f>
        <v>0</v>
      </c>
      <c r="N822" s="236">
        <v>2.2000000000000001E-3</v>
      </c>
      <c r="O822" s="236">
        <f>ROUND(E822*N822,2)</f>
        <v>0.61</v>
      </c>
      <c r="P822" s="236">
        <v>0</v>
      </c>
      <c r="Q822" s="236">
        <f>ROUND(E822*P822,2)</f>
        <v>0</v>
      </c>
      <c r="R822" s="237" t="s">
        <v>975</v>
      </c>
      <c r="S822" s="237" t="s">
        <v>238</v>
      </c>
      <c r="T822" s="239" t="s">
        <v>238</v>
      </c>
      <c r="U822" s="223">
        <v>0.85</v>
      </c>
      <c r="V822" s="223">
        <f>ROUND(E822*U822,2)</f>
        <v>237.15</v>
      </c>
      <c r="W822" s="223"/>
      <c r="X822" s="223" t="s">
        <v>262</v>
      </c>
      <c r="Y822" s="223" t="s">
        <v>241</v>
      </c>
      <c r="Z822" s="212"/>
      <c r="AA822" s="212"/>
      <c r="AB822" s="212"/>
      <c r="AC822" s="212"/>
      <c r="AD822" s="212"/>
      <c r="AE822" s="212"/>
      <c r="AF822" s="212"/>
      <c r="AG822" s="212" t="s">
        <v>263</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55" t="s">
        <v>1031</v>
      </c>
      <c r="D823" s="249"/>
      <c r="E823" s="250"/>
      <c r="F823" s="223"/>
      <c r="G823" s="223"/>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267</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55" t="s">
        <v>1032</v>
      </c>
      <c r="D824" s="249"/>
      <c r="E824" s="250">
        <v>64.8</v>
      </c>
      <c r="F824" s="223"/>
      <c r="G824" s="223"/>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267</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55" t="s">
        <v>1033</v>
      </c>
      <c r="D825" s="249"/>
      <c r="E825" s="250">
        <v>32.4</v>
      </c>
      <c r="F825" s="223"/>
      <c r="G825" s="223"/>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267</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55" t="s">
        <v>1023</v>
      </c>
      <c r="D826" s="249"/>
      <c r="E826" s="250"/>
      <c r="F826" s="223"/>
      <c r="G826" s="223"/>
      <c r="H826" s="223"/>
      <c r="I826" s="223"/>
      <c r="J826" s="223"/>
      <c r="K826" s="223"/>
      <c r="L826" s="223"/>
      <c r="M826" s="223"/>
      <c r="N826" s="222"/>
      <c r="O826" s="222"/>
      <c r="P826" s="222"/>
      <c r="Q826" s="222"/>
      <c r="R826" s="223"/>
      <c r="S826" s="223"/>
      <c r="T826" s="223"/>
      <c r="U826" s="223"/>
      <c r="V826" s="223"/>
      <c r="W826" s="223"/>
      <c r="X826" s="223"/>
      <c r="Y826" s="223"/>
      <c r="Z826" s="212"/>
      <c r="AA826" s="212"/>
      <c r="AB826" s="212"/>
      <c r="AC826" s="212"/>
      <c r="AD826" s="212"/>
      <c r="AE826" s="212"/>
      <c r="AF826" s="212"/>
      <c r="AG826" s="212" t="s">
        <v>267</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55" t="s">
        <v>1034</v>
      </c>
      <c r="D827" s="249"/>
      <c r="E827" s="250">
        <v>181.8</v>
      </c>
      <c r="F827" s="223"/>
      <c r="G827" s="223"/>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267</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56"/>
      <c r="D828" s="241"/>
      <c r="E828" s="241"/>
      <c r="F828" s="241"/>
      <c r="G828" s="241"/>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243</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ht="33.75" outlineLevel="1" x14ac:dyDescent="0.2">
      <c r="A829" s="233">
        <v>181</v>
      </c>
      <c r="B829" s="234" t="s">
        <v>1035</v>
      </c>
      <c r="C829" s="244" t="s">
        <v>1036</v>
      </c>
      <c r="D829" s="235" t="s">
        <v>450</v>
      </c>
      <c r="E829" s="236">
        <v>56.03</v>
      </c>
      <c r="F829" s="237">
        <f>H829+J829</f>
        <v>0</v>
      </c>
      <c r="G829" s="237">
        <f>ROUND(E829*F829,2)</f>
        <v>0</v>
      </c>
      <c r="H829" s="238"/>
      <c r="I829" s="237">
        <f>ROUND(E829*H829,2)</f>
        <v>0</v>
      </c>
      <c r="J829" s="238"/>
      <c r="K829" s="237">
        <f>ROUND(E829*J829,2)</f>
        <v>0</v>
      </c>
      <c r="L829" s="237">
        <v>21</v>
      </c>
      <c r="M829" s="237">
        <f>G829*(1+L829/100)</f>
        <v>0</v>
      </c>
      <c r="N829" s="236">
        <v>1.5200000000000001E-3</v>
      </c>
      <c r="O829" s="236">
        <f>ROUND(E829*N829,2)</f>
        <v>0.09</v>
      </c>
      <c r="P829" s="236">
        <v>0</v>
      </c>
      <c r="Q829" s="236">
        <f>ROUND(E829*P829,2)</f>
        <v>0</v>
      </c>
      <c r="R829" s="237" t="s">
        <v>975</v>
      </c>
      <c r="S829" s="237" t="s">
        <v>238</v>
      </c>
      <c r="T829" s="239" t="s">
        <v>238</v>
      </c>
      <c r="U829" s="223">
        <v>0.252</v>
      </c>
      <c r="V829" s="223">
        <f>ROUND(E829*U829,2)</f>
        <v>14.12</v>
      </c>
      <c r="W829" s="223"/>
      <c r="X829" s="223" t="s">
        <v>262</v>
      </c>
      <c r="Y829" s="223" t="s">
        <v>241</v>
      </c>
      <c r="Z829" s="212"/>
      <c r="AA829" s="212"/>
      <c r="AB829" s="212"/>
      <c r="AC829" s="212"/>
      <c r="AD829" s="212"/>
      <c r="AE829" s="212"/>
      <c r="AF829" s="212"/>
      <c r="AG829" s="212" t="s">
        <v>263</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54" t="s">
        <v>1037</v>
      </c>
      <c r="D830" s="251"/>
      <c r="E830" s="251"/>
      <c r="F830" s="251"/>
      <c r="G830" s="251"/>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265</v>
      </c>
      <c r="AH830" s="212"/>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2" x14ac:dyDescent="0.2">
      <c r="A831" s="219"/>
      <c r="B831" s="220"/>
      <c r="C831" s="255" t="s">
        <v>1038</v>
      </c>
      <c r="D831" s="249"/>
      <c r="E831" s="250">
        <v>26</v>
      </c>
      <c r="F831" s="223"/>
      <c r="G831" s="223"/>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267</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55" t="s">
        <v>1023</v>
      </c>
      <c r="D832" s="249"/>
      <c r="E832" s="250"/>
      <c r="F832" s="223"/>
      <c r="G832" s="223"/>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267</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55" t="s">
        <v>1039</v>
      </c>
      <c r="D833" s="249"/>
      <c r="E833" s="250">
        <v>30.03</v>
      </c>
      <c r="F833" s="223"/>
      <c r="G833" s="223"/>
      <c r="H833" s="223"/>
      <c r="I833" s="223"/>
      <c r="J833" s="223"/>
      <c r="K833" s="223"/>
      <c r="L833" s="223"/>
      <c r="M833" s="223"/>
      <c r="N833" s="222"/>
      <c r="O833" s="222"/>
      <c r="P833" s="222"/>
      <c r="Q833" s="222"/>
      <c r="R833" s="223"/>
      <c r="S833" s="223"/>
      <c r="T833" s="223"/>
      <c r="U833" s="223"/>
      <c r="V833" s="223"/>
      <c r="W833" s="223"/>
      <c r="X833" s="223"/>
      <c r="Y833" s="223"/>
      <c r="Z833" s="212"/>
      <c r="AA833" s="212"/>
      <c r="AB833" s="212"/>
      <c r="AC833" s="212"/>
      <c r="AD833" s="212"/>
      <c r="AE833" s="212"/>
      <c r="AF833" s="212"/>
      <c r="AG833" s="212" t="s">
        <v>267</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56"/>
      <c r="D834" s="241"/>
      <c r="E834" s="241"/>
      <c r="F834" s="241"/>
      <c r="G834" s="241"/>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243</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ht="33.75" outlineLevel="1" x14ac:dyDescent="0.2">
      <c r="A835" s="233">
        <v>182</v>
      </c>
      <c r="B835" s="234" t="s">
        <v>1040</v>
      </c>
      <c r="C835" s="244" t="s">
        <v>1041</v>
      </c>
      <c r="D835" s="235" t="s">
        <v>450</v>
      </c>
      <c r="E835" s="236">
        <v>24</v>
      </c>
      <c r="F835" s="237">
        <f>H835+J835</f>
        <v>0</v>
      </c>
      <c r="G835" s="237">
        <f>ROUND(E835*F835,2)</f>
        <v>0</v>
      </c>
      <c r="H835" s="238"/>
      <c r="I835" s="237">
        <f>ROUND(E835*H835,2)</f>
        <v>0</v>
      </c>
      <c r="J835" s="238"/>
      <c r="K835" s="237">
        <f>ROUND(E835*J835,2)</f>
        <v>0</v>
      </c>
      <c r="L835" s="237">
        <v>21</v>
      </c>
      <c r="M835" s="237">
        <f>G835*(1+L835/100)</f>
        <v>0</v>
      </c>
      <c r="N835" s="236">
        <v>7.6000000000000004E-4</v>
      </c>
      <c r="O835" s="236">
        <f>ROUND(E835*N835,2)</f>
        <v>0.02</v>
      </c>
      <c r="P835" s="236">
        <v>0</v>
      </c>
      <c r="Q835" s="236">
        <f>ROUND(E835*P835,2)</f>
        <v>0</v>
      </c>
      <c r="R835" s="237" t="s">
        <v>975</v>
      </c>
      <c r="S835" s="237" t="s">
        <v>238</v>
      </c>
      <c r="T835" s="239" t="s">
        <v>238</v>
      </c>
      <c r="U835" s="223">
        <v>0.189</v>
      </c>
      <c r="V835" s="223">
        <f>ROUND(E835*U835,2)</f>
        <v>4.54</v>
      </c>
      <c r="W835" s="223"/>
      <c r="X835" s="223" t="s">
        <v>262</v>
      </c>
      <c r="Y835" s="223" t="s">
        <v>241</v>
      </c>
      <c r="Z835" s="212"/>
      <c r="AA835" s="212"/>
      <c r="AB835" s="212"/>
      <c r="AC835" s="212"/>
      <c r="AD835" s="212"/>
      <c r="AE835" s="212"/>
      <c r="AF835" s="212"/>
      <c r="AG835" s="212" t="s">
        <v>263</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
      <c r="A836" s="219"/>
      <c r="B836" s="220"/>
      <c r="C836" s="254" t="s">
        <v>1037</v>
      </c>
      <c r="D836" s="251"/>
      <c r="E836" s="251"/>
      <c r="F836" s="251"/>
      <c r="G836" s="251"/>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265</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2" x14ac:dyDescent="0.2">
      <c r="A837" s="219"/>
      <c r="B837" s="220"/>
      <c r="C837" s="255" t="s">
        <v>1042</v>
      </c>
      <c r="D837" s="249"/>
      <c r="E837" s="250">
        <v>24</v>
      </c>
      <c r="F837" s="223"/>
      <c r="G837" s="223"/>
      <c r="H837" s="223"/>
      <c r="I837" s="223"/>
      <c r="J837" s="223"/>
      <c r="K837" s="223"/>
      <c r="L837" s="223"/>
      <c r="M837" s="223"/>
      <c r="N837" s="222"/>
      <c r="O837" s="222"/>
      <c r="P837" s="222"/>
      <c r="Q837" s="222"/>
      <c r="R837" s="223"/>
      <c r="S837" s="223"/>
      <c r="T837" s="223"/>
      <c r="U837" s="223"/>
      <c r="V837" s="223"/>
      <c r="W837" s="223"/>
      <c r="X837" s="223"/>
      <c r="Y837" s="223"/>
      <c r="Z837" s="212"/>
      <c r="AA837" s="212"/>
      <c r="AB837" s="212"/>
      <c r="AC837" s="212"/>
      <c r="AD837" s="212"/>
      <c r="AE837" s="212"/>
      <c r="AF837" s="212"/>
      <c r="AG837" s="212" t="s">
        <v>267</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56"/>
      <c r="D838" s="241"/>
      <c r="E838" s="241"/>
      <c r="F838" s="241"/>
      <c r="G838" s="241"/>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243</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ht="33.75" outlineLevel="1" x14ac:dyDescent="0.2">
      <c r="A839" s="233">
        <v>183</v>
      </c>
      <c r="B839" s="234" t="s">
        <v>1043</v>
      </c>
      <c r="C839" s="244" t="s">
        <v>1044</v>
      </c>
      <c r="D839" s="235" t="s">
        <v>450</v>
      </c>
      <c r="E839" s="236">
        <v>71.7</v>
      </c>
      <c r="F839" s="237">
        <f>H839+J839</f>
        <v>0</v>
      </c>
      <c r="G839" s="237">
        <f>ROUND(E839*F839,2)</f>
        <v>0</v>
      </c>
      <c r="H839" s="238"/>
      <c r="I839" s="237">
        <f>ROUND(E839*H839,2)</f>
        <v>0</v>
      </c>
      <c r="J839" s="238"/>
      <c r="K839" s="237">
        <f>ROUND(E839*J839,2)</f>
        <v>0</v>
      </c>
      <c r="L839" s="237">
        <v>21</v>
      </c>
      <c r="M839" s="237">
        <f>G839*(1+L839/100)</f>
        <v>0</v>
      </c>
      <c r="N839" s="236">
        <v>7.6000000000000004E-4</v>
      </c>
      <c r="O839" s="236">
        <f>ROUND(E839*N839,2)</f>
        <v>0.05</v>
      </c>
      <c r="P839" s="236">
        <v>0</v>
      </c>
      <c r="Q839" s="236">
        <f>ROUND(E839*P839,2)</f>
        <v>0</v>
      </c>
      <c r="R839" s="237" t="s">
        <v>975</v>
      </c>
      <c r="S839" s="237" t="s">
        <v>238</v>
      </c>
      <c r="T839" s="239" t="s">
        <v>238</v>
      </c>
      <c r="U839" s="223">
        <v>0.189</v>
      </c>
      <c r="V839" s="223">
        <f>ROUND(E839*U839,2)</f>
        <v>13.55</v>
      </c>
      <c r="W839" s="223"/>
      <c r="X839" s="223" t="s">
        <v>262</v>
      </c>
      <c r="Y839" s="223" t="s">
        <v>241</v>
      </c>
      <c r="Z839" s="212"/>
      <c r="AA839" s="212"/>
      <c r="AB839" s="212"/>
      <c r="AC839" s="212"/>
      <c r="AD839" s="212"/>
      <c r="AE839" s="212"/>
      <c r="AF839" s="212"/>
      <c r="AG839" s="212" t="s">
        <v>263</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54" t="s">
        <v>1037</v>
      </c>
      <c r="D840" s="251"/>
      <c r="E840" s="251"/>
      <c r="F840" s="251"/>
      <c r="G840" s="251"/>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265</v>
      </c>
      <c r="AH840" s="212"/>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2" x14ac:dyDescent="0.2">
      <c r="A841" s="219"/>
      <c r="B841" s="220"/>
      <c r="C841" s="255" t="s">
        <v>1042</v>
      </c>
      <c r="D841" s="249"/>
      <c r="E841" s="250">
        <v>24</v>
      </c>
      <c r="F841" s="223"/>
      <c r="G841" s="223"/>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267</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55" t="s">
        <v>1023</v>
      </c>
      <c r="D842" s="249"/>
      <c r="E842" s="250"/>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267</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55" t="s">
        <v>1045</v>
      </c>
      <c r="D843" s="249"/>
      <c r="E843" s="250">
        <v>47.7</v>
      </c>
      <c r="F843" s="223"/>
      <c r="G843" s="223"/>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267</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2" x14ac:dyDescent="0.2">
      <c r="A844" s="219"/>
      <c r="B844" s="220"/>
      <c r="C844" s="256"/>
      <c r="D844" s="241"/>
      <c r="E844" s="241"/>
      <c r="F844" s="241"/>
      <c r="G844" s="241"/>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243</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ht="22.5" outlineLevel="1" x14ac:dyDescent="0.2">
      <c r="A845" s="233">
        <v>184</v>
      </c>
      <c r="B845" s="234" t="s">
        <v>1046</v>
      </c>
      <c r="C845" s="244" t="s">
        <v>1047</v>
      </c>
      <c r="D845" s="235" t="s">
        <v>327</v>
      </c>
      <c r="E845" s="236">
        <v>279</v>
      </c>
      <c r="F845" s="237">
        <f>H845+J845</f>
        <v>0</v>
      </c>
      <c r="G845" s="237">
        <f>ROUND(E845*F845,2)</f>
        <v>0</v>
      </c>
      <c r="H845" s="238"/>
      <c r="I845" s="237">
        <f>ROUND(E845*H845,2)</f>
        <v>0</v>
      </c>
      <c r="J845" s="238"/>
      <c r="K845" s="237">
        <f>ROUND(E845*J845,2)</f>
        <v>0</v>
      </c>
      <c r="L845" s="237">
        <v>21</v>
      </c>
      <c r="M845" s="237">
        <f>G845*(1+L845/100)</f>
        <v>0</v>
      </c>
      <c r="N845" s="236">
        <v>1.2999999999999999E-4</v>
      </c>
      <c r="O845" s="236">
        <f>ROUND(E845*N845,2)</f>
        <v>0.04</v>
      </c>
      <c r="P845" s="236">
        <v>0</v>
      </c>
      <c r="Q845" s="236">
        <f>ROUND(E845*P845,2)</f>
        <v>0</v>
      </c>
      <c r="R845" s="237" t="s">
        <v>975</v>
      </c>
      <c r="S845" s="237" t="s">
        <v>238</v>
      </c>
      <c r="T845" s="239" t="s">
        <v>238</v>
      </c>
      <c r="U845" s="223">
        <v>0.1</v>
      </c>
      <c r="V845" s="223">
        <f>ROUND(E845*U845,2)</f>
        <v>27.9</v>
      </c>
      <c r="W845" s="223"/>
      <c r="X845" s="223" t="s">
        <v>262</v>
      </c>
      <c r="Y845" s="223" t="s">
        <v>241</v>
      </c>
      <c r="Z845" s="212"/>
      <c r="AA845" s="212"/>
      <c r="AB845" s="212"/>
      <c r="AC845" s="212"/>
      <c r="AD845" s="212"/>
      <c r="AE845" s="212"/>
      <c r="AF845" s="212"/>
      <c r="AG845" s="212" t="s">
        <v>263</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55" t="s">
        <v>1048</v>
      </c>
      <c r="D846" s="249"/>
      <c r="E846" s="250">
        <v>279</v>
      </c>
      <c r="F846" s="223"/>
      <c r="G846" s="223"/>
      <c r="H846" s="223"/>
      <c r="I846" s="223"/>
      <c r="J846" s="223"/>
      <c r="K846" s="223"/>
      <c r="L846" s="223"/>
      <c r="M846" s="223"/>
      <c r="N846" s="222"/>
      <c r="O846" s="222"/>
      <c r="P846" s="222"/>
      <c r="Q846" s="222"/>
      <c r="R846" s="223"/>
      <c r="S846" s="223"/>
      <c r="T846" s="223"/>
      <c r="U846" s="223"/>
      <c r="V846" s="223"/>
      <c r="W846" s="223"/>
      <c r="X846" s="223"/>
      <c r="Y846" s="223"/>
      <c r="Z846" s="212"/>
      <c r="AA846" s="212"/>
      <c r="AB846" s="212"/>
      <c r="AC846" s="212"/>
      <c r="AD846" s="212"/>
      <c r="AE846" s="212"/>
      <c r="AF846" s="212"/>
      <c r="AG846" s="212" t="s">
        <v>267</v>
      </c>
      <c r="AH846" s="212">
        <v>5</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56"/>
      <c r="D847" s="241"/>
      <c r="E847" s="241"/>
      <c r="F847" s="241"/>
      <c r="G847" s="241"/>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243</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ht="22.5" outlineLevel="1" x14ac:dyDescent="0.2">
      <c r="A848" s="233">
        <v>185</v>
      </c>
      <c r="B848" s="234" t="s">
        <v>1049</v>
      </c>
      <c r="C848" s="244" t="s">
        <v>1050</v>
      </c>
      <c r="D848" s="235" t="s">
        <v>327</v>
      </c>
      <c r="E848" s="236">
        <v>367.34399999999999</v>
      </c>
      <c r="F848" s="237">
        <f>H848+J848</f>
        <v>0</v>
      </c>
      <c r="G848" s="237">
        <f>ROUND(E848*F848,2)</f>
        <v>0</v>
      </c>
      <c r="H848" s="238"/>
      <c r="I848" s="237">
        <f>ROUND(E848*H848,2)</f>
        <v>0</v>
      </c>
      <c r="J848" s="238"/>
      <c r="K848" s="237">
        <f>ROUND(E848*J848,2)</f>
        <v>0</v>
      </c>
      <c r="L848" s="237">
        <v>21</v>
      </c>
      <c r="M848" s="237">
        <f>G848*(1+L848/100)</f>
        <v>0</v>
      </c>
      <c r="N848" s="236">
        <v>4.4999999999999997E-3</v>
      </c>
      <c r="O848" s="236">
        <f>ROUND(E848*N848,2)</f>
        <v>1.65</v>
      </c>
      <c r="P848" s="236">
        <v>0</v>
      </c>
      <c r="Q848" s="236">
        <f>ROUND(E848*P848,2)</f>
        <v>0</v>
      </c>
      <c r="R848" s="237" t="s">
        <v>344</v>
      </c>
      <c r="S848" s="237" t="s">
        <v>238</v>
      </c>
      <c r="T848" s="239" t="s">
        <v>238</v>
      </c>
      <c r="U848" s="223">
        <v>0</v>
      </c>
      <c r="V848" s="223">
        <f>ROUND(E848*U848,2)</f>
        <v>0</v>
      </c>
      <c r="W848" s="223"/>
      <c r="X848" s="223" t="s">
        <v>345</v>
      </c>
      <c r="Y848" s="223" t="s">
        <v>241</v>
      </c>
      <c r="Z848" s="212"/>
      <c r="AA848" s="212"/>
      <c r="AB848" s="212"/>
      <c r="AC848" s="212"/>
      <c r="AD848" s="212"/>
      <c r="AE848" s="212"/>
      <c r="AF848" s="212"/>
      <c r="AG848" s="212" t="s">
        <v>346</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55" t="s">
        <v>1051</v>
      </c>
      <c r="D849" s="249"/>
      <c r="E849" s="250">
        <v>367.34399999999999</v>
      </c>
      <c r="F849" s="223"/>
      <c r="G849" s="223"/>
      <c r="H849" s="223"/>
      <c r="I849" s="223"/>
      <c r="J849" s="223"/>
      <c r="K849" s="223"/>
      <c r="L849" s="223"/>
      <c r="M849" s="223"/>
      <c r="N849" s="222"/>
      <c r="O849" s="222"/>
      <c r="P849" s="222"/>
      <c r="Q849" s="222"/>
      <c r="R849" s="223"/>
      <c r="S849" s="223"/>
      <c r="T849" s="223"/>
      <c r="U849" s="223"/>
      <c r="V849" s="223"/>
      <c r="W849" s="223"/>
      <c r="X849" s="223"/>
      <c r="Y849" s="223"/>
      <c r="Z849" s="212"/>
      <c r="AA849" s="212"/>
      <c r="AB849" s="212"/>
      <c r="AC849" s="212"/>
      <c r="AD849" s="212"/>
      <c r="AE849" s="212"/>
      <c r="AF849" s="212"/>
      <c r="AG849" s="212" t="s">
        <v>267</v>
      </c>
      <c r="AH849" s="212">
        <v>5</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56"/>
      <c r="D850" s="241"/>
      <c r="E850" s="241"/>
      <c r="F850" s="241"/>
      <c r="G850" s="241"/>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243</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1" x14ac:dyDescent="0.2">
      <c r="A851" s="219">
        <v>186</v>
      </c>
      <c r="B851" s="220" t="s">
        <v>1052</v>
      </c>
      <c r="C851" s="257" t="s">
        <v>1053</v>
      </c>
      <c r="D851" s="221" t="s">
        <v>0</v>
      </c>
      <c r="E851" s="240"/>
      <c r="F851" s="223">
        <f>H851+J851</f>
        <v>0</v>
      </c>
      <c r="G851" s="223">
        <f>ROUND(E851*F851,2)</f>
        <v>0</v>
      </c>
      <c r="H851" s="224"/>
      <c r="I851" s="223">
        <f>ROUND(E851*H851,2)</f>
        <v>0</v>
      </c>
      <c r="J851" s="224"/>
      <c r="K851" s="223">
        <f>ROUND(E851*J851,2)</f>
        <v>0</v>
      </c>
      <c r="L851" s="223">
        <v>21</v>
      </c>
      <c r="M851" s="223">
        <f>G851*(1+L851/100)</f>
        <v>0</v>
      </c>
      <c r="N851" s="222">
        <v>0</v>
      </c>
      <c r="O851" s="222">
        <f>ROUND(E851*N851,2)</f>
        <v>0</v>
      </c>
      <c r="P851" s="222">
        <v>0</v>
      </c>
      <c r="Q851" s="222">
        <f>ROUND(E851*P851,2)</f>
        <v>0</v>
      </c>
      <c r="R851" s="223" t="s">
        <v>975</v>
      </c>
      <c r="S851" s="223" t="s">
        <v>238</v>
      </c>
      <c r="T851" s="223" t="s">
        <v>238</v>
      </c>
      <c r="U851" s="223">
        <v>0</v>
      </c>
      <c r="V851" s="223">
        <f>ROUND(E851*U851,2)</f>
        <v>0</v>
      </c>
      <c r="W851" s="223"/>
      <c r="X851" s="223" t="s">
        <v>970</v>
      </c>
      <c r="Y851" s="223" t="s">
        <v>241</v>
      </c>
      <c r="Z851" s="212"/>
      <c r="AA851" s="212"/>
      <c r="AB851" s="212"/>
      <c r="AC851" s="212"/>
      <c r="AD851" s="212"/>
      <c r="AE851" s="212"/>
      <c r="AF851" s="212"/>
      <c r="AG851" s="212" t="s">
        <v>971</v>
      </c>
      <c r="AH851" s="212"/>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2" x14ac:dyDescent="0.2">
      <c r="A852" s="219"/>
      <c r="B852" s="220"/>
      <c r="C852" s="258" t="s">
        <v>1054</v>
      </c>
      <c r="D852" s="253"/>
      <c r="E852" s="253"/>
      <c r="F852" s="253"/>
      <c r="G852" s="253"/>
      <c r="H852" s="223"/>
      <c r="I852" s="223"/>
      <c r="J852" s="223"/>
      <c r="K852" s="223"/>
      <c r="L852" s="223"/>
      <c r="M852" s="223"/>
      <c r="N852" s="222"/>
      <c r="O852" s="222"/>
      <c r="P852" s="222"/>
      <c r="Q852" s="222"/>
      <c r="R852" s="223"/>
      <c r="S852" s="223"/>
      <c r="T852" s="223"/>
      <c r="U852" s="223"/>
      <c r="V852" s="223"/>
      <c r="W852" s="223"/>
      <c r="X852" s="223"/>
      <c r="Y852" s="223"/>
      <c r="Z852" s="212"/>
      <c r="AA852" s="212"/>
      <c r="AB852" s="212"/>
      <c r="AC852" s="212"/>
      <c r="AD852" s="212"/>
      <c r="AE852" s="212"/>
      <c r="AF852" s="212"/>
      <c r="AG852" s="212" t="s">
        <v>265</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56"/>
      <c r="D853" s="241"/>
      <c r="E853" s="241"/>
      <c r="F853" s="241"/>
      <c r="G853" s="241"/>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243</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x14ac:dyDescent="0.2">
      <c r="A854" s="226" t="s">
        <v>233</v>
      </c>
      <c r="B854" s="227" t="s">
        <v>152</v>
      </c>
      <c r="C854" s="243" t="s">
        <v>153</v>
      </c>
      <c r="D854" s="228"/>
      <c r="E854" s="229"/>
      <c r="F854" s="230"/>
      <c r="G854" s="230">
        <f>SUMIF(AG855:AG915,"&lt;&gt;NOR",G855:G915)</f>
        <v>0</v>
      </c>
      <c r="H854" s="230"/>
      <c r="I854" s="230">
        <f>SUM(I855:I915)</f>
        <v>0</v>
      </c>
      <c r="J854" s="230"/>
      <c r="K854" s="230">
        <f>SUM(K855:K915)</f>
        <v>0</v>
      </c>
      <c r="L854" s="230"/>
      <c r="M854" s="230">
        <f>SUM(M855:M915)</f>
        <v>0</v>
      </c>
      <c r="N854" s="229"/>
      <c r="O854" s="229">
        <f>SUM(O855:O915)</f>
        <v>1.67</v>
      </c>
      <c r="P854" s="229"/>
      <c r="Q854" s="229">
        <f>SUM(Q855:Q915)</f>
        <v>0</v>
      </c>
      <c r="R854" s="230"/>
      <c r="S854" s="230"/>
      <c r="T854" s="231"/>
      <c r="U854" s="225"/>
      <c r="V854" s="225">
        <f>SUM(V855:V915)</f>
        <v>78.320000000000007</v>
      </c>
      <c r="W854" s="225"/>
      <c r="X854" s="225"/>
      <c r="Y854" s="225"/>
      <c r="AG854" t="s">
        <v>234</v>
      </c>
    </row>
    <row r="855" spans="1:60" outlineLevel="1" x14ac:dyDescent="0.2">
      <c r="A855" s="233">
        <v>187</v>
      </c>
      <c r="B855" s="234" t="s">
        <v>1055</v>
      </c>
      <c r="C855" s="244" t="s">
        <v>1056</v>
      </c>
      <c r="D855" s="235" t="s">
        <v>327</v>
      </c>
      <c r="E855" s="236">
        <v>103.8</v>
      </c>
      <c r="F855" s="237">
        <f>H855+J855</f>
        <v>0</v>
      </c>
      <c r="G855" s="237">
        <f>ROUND(E855*F855,2)</f>
        <v>0</v>
      </c>
      <c r="H855" s="238"/>
      <c r="I855" s="237">
        <f>ROUND(E855*H855,2)</f>
        <v>0</v>
      </c>
      <c r="J855" s="238"/>
      <c r="K855" s="237">
        <f>ROUND(E855*J855,2)</f>
        <v>0</v>
      </c>
      <c r="L855" s="237">
        <v>21</v>
      </c>
      <c r="M855" s="237">
        <f>G855*(1+L855/100)</f>
        <v>0</v>
      </c>
      <c r="N855" s="236">
        <v>0</v>
      </c>
      <c r="O855" s="236">
        <f>ROUND(E855*N855,2)</f>
        <v>0</v>
      </c>
      <c r="P855" s="236">
        <v>0</v>
      </c>
      <c r="Q855" s="236">
        <f>ROUND(E855*P855,2)</f>
        <v>0</v>
      </c>
      <c r="R855" s="237" t="s">
        <v>1057</v>
      </c>
      <c r="S855" s="237" t="s">
        <v>238</v>
      </c>
      <c r="T855" s="239" t="s">
        <v>238</v>
      </c>
      <c r="U855" s="223">
        <v>0.08</v>
      </c>
      <c r="V855" s="223">
        <f>ROUND(E855*U855,2)</f>
        <v>8.3000000000000007</v>
      </c>
      <c r="W855" s="223"/>
      <c r="X855" s="223" t="s">
        <v>262</v>
      </c>
      <c r="Y855" s="223" t="s">
        <v>241</v>
      </c>
      <c r="Z855" s="212"/>
      <c r="AA855" s="212"/>
      <c r="AB855" s="212"/>
      <c r="AC855" s="212"/>
      <c r="AD855" s="212"/>
      <c r="AE855" s="212"/>
      <c r="AF855" s="212"/>
      <c r="AG855" s="212" t="s">
        <v>263</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2" x14ac:dyDescent="0.2">
      <c r="A856" s="219"/>
      <c r="B856" s="220"/>
      <c r="C856" s="255" t="s">
        <v>1058</v>
      </c>
      <c r="D856" s="249"/>
      <c r="E856" s="250">
        <v>103.8</v>
      </c>
      <c r="F856" s="223"/>
      <c r="G856" s="223"/>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267</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56"/>
      <c r="D857" s="241"/>
      <c r="E857" s="241"/>
      <c r="F857" s="241"/>
      <c r="G857" s="241"/>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243</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1" x14ac:dyDescent="0.2">
      <c r="A858" s="233">
        <v>188</v>
      </c>
      <c r="B858" s="234" t="s">
        <v>1059</v>
      </c>
      <c r="C858" s="244" t="s">
        <v>1060</v>
      </c>
      <c r="D858" s="235" t="s">
        <v>327</v>
      </c>
      <c r="E858" s="236">
        <v>207.905</v>
      </c>
      <c r="F858" s="237">
        <f>H858+J858</f>
        <v>0</v>
      </c>
      <c r="G858" s="237">
        <f>ROUND(E858*F858,2)</f>
        <v>0</v>
      </c>
      <c r="H858" s="238"/>
      <c r="I858" s="237">
        <f>ROUND(E858*H858,2)</f>
        <v>0</v>
      </c>
      <c r="J858" s="238"/>
      <c r="K858" s="237">
        <f>ROUND(E858*J858,2)</f>
        <v>0</v>
      </c>
      <c r="L858" s="237">
        <v>21</v>
      </c>
      <c r="M858" s="237">
        <f>G858*(1+L858/100)</f>
        <v>0</v>
      </c>
      <c r="N858" s="236">
        <v>0</v>
      </c>
      <c r="O858" s="236">
        <f>ROUND(E858*N858,2)</f>
        <v>0</v>
      </c>
      <c r="P858" s="236">
        <v>0</v>
      </c>
      <c r="Q858" s="236">
        <f>ROUND(E858*P858,2)</f>
        <v>0</v>
      </c>
      <c r="R858" s="237" t="s">
        <v>1057</v>
      </c>
      <c r="S858" s="237" t="s">
        <v>238</v>
      </c>
      <c r="T858" s="239" t="s">
        <v>238</v>
      </c>
      <c r="U858" s="223">
        <v>0.15</v>
      </c>
      <c r="V858" s="223">
        <f>ROUND(E858*U858,2)</f>
        <v>31.19</v>
      </c>
      <c r="W858" s="223"/>
      <c r="X858" s="223" t="s">
        <v>262</v>
      </c>
      <c r="Y858" s="223" t="s">
        <v>241</v>
      </c>
      <c r="Z858" s="212"/>
      <c r="AA858" s="212"/>
      <c r="AB858" s="212"/>
      <c r="AC858" s="212"/>
      <c r="AD858" s="212"/>
      <c r="AE858" s="212"/>
      <c r="AF858" s="212"/>
      <c r="AG858" s="212" t="s">
        <v>263</v>
      </c>
      <c r="AH858" s="212"/>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2" x14ac:dyDescent="0.2">
      <c r="A859" s="219"/>
      <c r="B859" s="220"/>
      <c r="C859" s="255" t="s">
        <v>1061</v>
      </c>
      <c r="D859" s="249"/>
      <c r="E859" s="250">
        <v>54</v>
      </c>
      <c r="F859" s="223"/>
      <c r="G859" s="223"/>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267</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55" t="s">
        <v>1062</v>
      </c>
      <c r="D860" s="249"/>
      <c r="E860" s="250">
        <v>51.75</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267</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55" t="s">
        <v>772</v>
      </c>
      <c r="D861" s="249"/>
      <c r="E861" s="250">
        <v>44.13</v>
      </c>
      <c r="F861" s="223"/>
      <c r="G861" s="223"/>
      <c r="H861" s="223"/>
      <c r="I861" s="223"/>
      <c r="J861" s="223"/>
      <c r="K861" s="223"/>
      <c r="L861" s="223"/>
      <c r="M861" s="223"/>
      <c r="N861" s="222"/>
      <c r="O861" s="222"/>
      <c r="P861" s="222"/>
      <c r="Q861" s="222"/>
      <c r="R861" s="223"/>
      <c r="S861" s="223"/>
      <c r="T861" s="223"/>
      <c r="U861" s="223"/>
      <c r="V861" s="223"/>
      <c r="W861" s="223"/>
      <c r="X861" s="223"/>
      <c r="Y861" s="223"/>
      <c r="Z861" s="212"/>
      <c r="AA861" s="212"/>
      <c r="AB861" s="212"/>
      <c r="AC861" s="212"/>
      <c r="AD861" s="212"/>
      <c r="AE861" s="212"/>
      <c r="AF861" s="212"/>
      <c r="AG861" s="212" t="s">
        <v>267</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55" t="s">
        <v>1063</v>
      </c>
      <c r="D862" s="249"/>
      <c r="E862" s="250">
        <v>55.82</v>
      </c>
      <c r="F862" s="223"/>
      <c r="G862" s="22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267</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5" t="s">
        <v>513</v>
      </c>
      <c r="D863" s="249"/>
      <c r="E863" s="250">
        <v>2.2050000000000001</v>
      </c>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267</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2" x14ac:dyDescent="0.2">
      <c r="A864" s="219"/>
      <c r="B864" s="220"/>
      <c r="C864" s="256"/>
      <c r="D864" s="241"/>
      <c r="E864" s="241"/>
      <c r="F864" s="241"/>
      <c r="G864" s="241"/>
      <c r="H864" s="223"/>
      <c r="I864" s="223"/>
      <c r="J864" s="223"/>
      <c r="K864" s="223"/>
      <c r="L864" s="223"/>
      <c r="M864" s="223"/>
      <c r="N864" s="222"/>
      <c r="O864" s="222"/>
      <c r="P864" s="222"/>
      <c r="Q864" s="222"/>
      <c r="R864" s="223"/>
      <c r="S864" s="223"/>
      <c r="T864" s="223"/>
      <c r="U864" s="223"/>
      <c r="V864" s="223"/>
      <c r="W864" s="223"/>
      <c r="X864" s="223"/>
      <c r="Y864" s="223"/>
      <c r="Z864" s="212"/>
      <c r="AA864" s="212"/>
      <c r="AB864" s="212"/>
      <c r="AC864" s="212"/>
      <c r="AD864" s="212"/>
      <c r="AE864" s="212"/>
      <c r="AF864" s="212"/>
      <c r="AG864" s="212" t="s">
        <v>243</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1" x14ac:dyDescent="0.2">
      <c r="A865" s="233">
        <v>189</v>
      </c>
      <c r="B865" s="234" t="s">
        <v>1064</v>
      </c>
      <c r="C865" s="244" t="s">
        <v>1065</v>
      </c>
      <c r="D865" s="235" t="s">
        <v>327</v>
      </c>
      <c r="E865" s="236">
        <v>60.39</v>
      </c>
      <c r="F865" s="237">
        <f>H865+J865</f>
        <v>0</v>
      </c>
      <c r="G865" s="237">
        <f>ROUND(E865*F865,2)</f>
        <v>0</v>
      </c>
      <c r="H865" s="238"/>
      <c r="I865" s="237">
        <f>ROUND(E865*H865,2)</f>
        <v>0</v>
      </c>
      <c r="J865" s="238"/>
      <c r="K865" s="237">
        <f>ROUND(E865*J865,2)</f>
        <v>0</v>
      </c>
      <c r="L865" s="237">
        <v>21</v>
      </c>
      <c r="M865" s="237">
        <f>G865*(1+L865/100)</f>
        <v>0</v>
      </c>
      <c r="N865" s="236">
        <v>3.0000000000000001E-3</v>
      </c>
      <c r="O865" s="236">
        <f>ROUND(E865*N865,2)</f>
        <v>0.18</v>
      </c>
      <c r="P865" s="236">
        <v>0</v>
      </c>
      <c r="Q865" s="236">
        <f>ROUND(E865*P865,2)</f>
        <v>0</v>
      </c>
      <c r="R865" s="237" t="s">
        <v>1057</v>
      </c>
      <c r="S865" s="237" t="s">
        <v>238</v>
      </c>
      <c r="T865" s="239" t="s">
        <v>238</v>
      </c>
      <c r="U865" s="223">
        <v>0.28000000000000003</v>
      </c>
      <c r="V865" s="223">
        <f>ROUND(E865*U865,2)</f>
        <v>16.91</v>
      </c>
      <c r="W865" s="223"/>
      <c r="X865" s="223" t="s">
        <v>262</v>
      </c>
      <c r="Y865" s="223" t="s">
        <v>241</v>
      </c>
      <c r="Z865" s="212"/>
      <c r="AA865" s="212"/>
      <c r="AB865" s="212"/>
      <c r="AC865" s="212"/>
      <c r="AD865" s="212"/>
      <c r="AE865" s="212"/>
      <c r="AF865" s="212"/>
      <c r="AG865" s="212" t="s">
        <v>263</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2" x14ac:dyDescent="0.2">
      <c r="A866" s="219"/>
      <c r="B866" s="220"/>
      <c r="C866" s="255" t="s">
        <v>1066</v>
      </c>
      <c r="D866" s="249"/>
      <c r="E866" s="250"/>
      <c r="F866" s="223"/>
      <c r="G866" s="223"/>
      <c r="H866" s="223"/>
      <c r="I866" s="223"/>
      <c r="J866" s="223"/>
      <c r="K866" s="223"/>
      <c r="L866" s="223"/>
      <c r="M866" s="223"/>
      <c r="N866" s="222"/>
      <c r="O866" s="222"/>
      <c r="P866" s="222"/>
      <c r="Q866" s="222"/>
      <c r="R866" s="223"/>
      <c r="S866" s="223"/>
      <c r="T866" s="223"/>
      <c r="U866" s="223"/>
      <c r="V866" s="223"/>
      <c r="W866" s="223"/>
      <c r="X866" s="223"/>
      <c r="Y866" s="223"/>
      <c r="Z866" s="212"/>
      <c r="AA866" s="212"/>
      <c r="AB866" s="212"/>
      <c r="AC866" s="212"/>
      <c r="AD866" s="212"/>
      <c r="AE866" s="212"/>
      <c r="AF866" s="212"/>
      <c r="AG866" s="212" t="s">
        <v>267</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55" t="s">
        <v>1067</v>
      </c>
      <c r="D867" s="249"/>
      <c r="E867" s="250">
        <v>27</v>
      </c>
      <c r="F867" s="223"/>
      <c r="G867" s="223"/>
      <c r="H867" s="223"/>
      <c r="I867" s="223"/>
      <c r="J867" s="223"/>
      <c r="K867" s="223"/>
      <c r="L867" s="223"/>
      <c r="M867" s="223"/>
      <c r="N867" s="222"/>
      <c r="O867" s="222"/>
      <c r="P867" s="222"/>
      <c r="Q867" s="222"/>
      <c r="R867" s="223"/>
      <c r="S867" s="223"/>
      <c r="T867" s="223"/>
      <c r="U867" s="223"/>
      <c r="V867" s="223"/>
      <c r="W867" s="223"/>
      <c r="X867" s="223"/>
      <c r="Y867" s="223"/>
      <c r="Z867" s="212"/>
      <c r="AA867" s="212"/>
      <c r="AB867" s="212"/>
      <c r="AC867" s="212"/>
      <c r="AD867" s="212"/>
      <c r="AE867" s="212"/>
      <c r="AF867" s="212"/>
      <c r="AG867" s="212" t="s">
        <v>267</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55" t="s">
        <v>1023</v>
      </c>
      <c r="D868" s="249"/>
      <c r="E868" s="250"/>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267</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5" t="s">
        <v>1068</v>
      </c>
      <c r="D869" s="249"/>
      <c r="E869" s="250">
        <v>33.39</v>
      </c>
      <c r="F869" s="223"/>
      <c r="G869" s="223"/>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267</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2" x14ac:dyDescent="0.2">
      <c r="A870" s="219"/>
      <c r="B870" s="220"/>
      <c r="C870" s="256"/>
      <c r="D870" s="241"/>
      <c r="E870" s="241"/>
      <c r="F870" s="241"/>
      <c r="G870" s="241"/>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243</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1" x14ac:dyDescent="0.2">
      <c r="A871" s="233">
        <v>190</v>
      </c>
      <c r="B871" s="234" t="s">
        <v>1069</v>
      </c>
      <c r="C871" s="244" t="s">
        <v>1070</v>
      </c>
      <c r="D871" s="235" t="s">
        <v>327</v>
      </c>
      <c r="E871" s="236">
        <v>23.31</v>
      </c>
      <c r="F871" s="237">
        <f>H871+J871</f>
        <v>0</v>
      </c>
      <c r="G871" s="237">
        <f>ROUND(E871*F871,2)</f>
        <v>0</v>
      </c>
      <c r="H871" s="238"/>
      <c r="I871" s="237">
        <f>ROUND(E871*H871,2)</f>
        <v>0</v>
      </c>
      <c r="J871" s="238"/>
      <c r="K871" s="237">
        <f>ROUND(E871*J871,2)</f>
        <v>0</v>
      </c>
      <c r="L871" s="237">
        <v>21</v>
      </c>
      <c r="M871" s="237">
        <f>G871*(1+L871/100)</f>
        <v>0</v>
      </c>
      <c r="N871" s="236">
        <v>1.4999999999999999E-4</v>
      </c>
      <c r="O871" s="236">
        <f>ROUND(E871*N871,2)</f>
        <v>0</v>
      </c>
      <c r="P871" s="236">
        <v>0</v>
      </c>
      <c r="Q871" s="236">
        <f>ROUND(E871*P871,2)</f>
        <v>0</v>
      </c>
      <c r="R871" s="237" t="s">
        <v>1057</v>
      </c>
      <c r="S871" s="237" t="s">
        <v>238</v>
      </c>
      <c r="T871" s="239" t="s">
        <v>238</v>
      </c>
      <c r="U871" s="223">
        <v>0.12</v>
      </c>
      <c r="V871" s="223">
        <f>ROUND(E871*U871,2)</f>
        <v>2.8</v>
      </c>
      <c r="W871" s="223"/>
      <c r="X871" s="223" t="s">
        <v>262</v>
      </c>
      <c r="Y871" s="223" t="s">
        <v>241</v>
      </c>
      <c r="Z871" s="212"/>
      <c r="AA871" s="212"/>
      <c r="AB871" s="212"/>
      <c r="AC871" s="212"/>
      <c r="AD871" s="212"/>
      <c r="AE871" s="212"/>
      <c r="AF871" s="212"/>
      <c r="AG871" s="212" t="s">
        <v>263</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55" t="s">
        <v>1071</v>
      </c>
      <c r="D872" s="249"/>
      <c r="E872" s="250"/>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267</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55" t="s">
        <v>1066</v>
      </c>
      <c r="D873" s="249"/>
      <c r="E873" s="250"/>
      <c r="F873" s="223"/>
      <c r="G873" s="223"/>
      <c r="H873" s="223"/>
      <c r="I873" s="223"/>
      <c r="J873" s="223"/>
      <c r="K873" s="223"/>
      <c r="L873" s="223"/>
      <c r="M873" s="223"/>
      <c r="N873" s="222"/>
      <c r="O873" s="222"/>
      <c r="P873" s="222"/>
      <c r="Q873" s="222"/>
      <c r="R873" s="223"/>
      <c r="S873" s="223"/>
      <c r="T873" s="223"/>
      <c r="U873" s="223"/>
      <c r="V873" s="223"/>
      <c r="W873" s="223"/>
      <c r="X873" s="223"/>
      <c r="Y873" s="223"/>
      <c r="Z873" s="212"/>
      <c r="AA873" s="212"/>
      <c r="AB873" s="212"/>
      <c r="AC873" s="212"/>
      <c r="AD873" s="212"/>
      <c r="AE873" s="212"/>
      <c r="AF873" s="212"/>
      <c r="AG873" s="212" t="s">
        <v>267</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55" t="s">
        <v>1072</v>
      </c>
      <c r="D874" s="249"/>
      <c r="E874" s="250">
        <v>9</v>
      </c>
      <c r="F874" s="223"/>
      <c r="G874" s="223"/>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267</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55" t="s">
        <v>1023</v>
      </c>
      <c r="D875" s="249"/>
      <c r="E875" s="250"/>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267</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55" t="s">
        <v>1073</v>
      </c>
      <c r="D876" s="249"/>
      <c r="E876" s="250">
        <v>14.31</v>
      </c>
      <c r="F876" s="223"/>
      <c r="G876" s="223"/>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267</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2" x14ac:dyDescent="0.2">
      <c r="A877" s="219"/>
      <c r="B877" s="220"/>
      <c r="C877" s="256"/>
      <c r="D877" s="241"/>
      <c r="E877" s="241"/>
      <c r="F877" s="241"/>
      <c r="G877" s="241"/>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243</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ht="22.5" outlineLevel="1" x14ac:dyDescent="0.2">
      <c r="A878" s="233">
        <v>191</v>
      </c>
      <c r="B878" s="234" t="s">
        <v>1074</v>
      </c>
      <c r="C878" s="244" t="s">
        <v>1075</v>
      </c>
      <c r="D878" s="235" t="s">
        <v>327</v>
      </c>
      <c r="E878" s="236">
        <v>151.69999999999999</v>
      </c>
      <c r="F878" s="237">
        <f>H878+J878</f>
        <v>0</v>
      </c>
      <c r="G878" s="237">
        <f>ROUND(E878*F878,2)</f>
        <v>0</v>
      </c>
      <c r="H878" s="238"/>
      <c r="I878" s="237">
        <f>ROUND(E878*H878,2)</f>
        <v>0</v>
      </c>
      <c r="J878" s="238"/>
      <c r="K878" s="237">
        <f>ROUND(E878*J878,2)</f>
        <v>0</v>
      </c>
      <c r="L878" s="237">
        <v>21</v>
      </c>
      <c r="M878" s="237">
        <f>G878*(1+L878/100)</f>
        <v>0</v>
      </c>
      <c r="N878" s="236">
        <v>1.0000000000000001E-5</v>
      </c>
      <c r="O878" s="236">
        <f>ROUND(E878*N878,2)</f>
        <v>0</v>
      </c>
      <c r="P878" s="236">
        <v>0</v>
      </c>
      <c r="Q878" s="236">
        <f>ROUND(E878*P878,2)</f>
        <v>0</v>
      </c>
      <c r="R878" s="237" t="s">
        <v>1057</v>
      </c>
      <c r="S878" s="237" t="s">
        <v>238</v>
      </c>
      <c r="T878" s="239" t="s">
        <v>238</v>
      </c>
      <c r="U878" s="223">
        <v>7.0000000000000007E-2</v>
      </c>
      <c r="V878" s="223">
        <f>ROUND(E878*U878,2)</f>
        <v>10.62</v>
      </c>
      <c r="W878" s="223"/>
      <c r="X878" s="223" t="s">
        <v>262</v>
      </c>
      <c r="Y878" s="223" t="s">
        <v>241</v>
      </c>
      <c r="Z878" s="212"/>
      <c r="AA878" s="212"/>
      <c r="AB878" s="212"/>
      <c r="AC878" s="212"/>
      <c r="AD878" s="212"/>
      <c r="AE878" s="212"/>
      <c r="AF878" s="212"/>
      <c r="AG878" s="212" t="s">
        <v>263</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55" t="s">
        <v>1062</v>
      </c>
      <c r="D879" s="249"/>
      <c r="E879" s="250">
        <v>51.75</v>
      </c>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267</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55" t="s">
        <v>772</v>
      </c>
      <c r="D880" s="249"/>
      <c r="E880" s="250">
        <v>44.13</v>
      </c>
      <c r="F880" s="223"/>
      <c r="G880" s="223"/>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267</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55" t="s">
        <v>1063</v>
      </c>
      <c r="D881" s="249"/>
      <c r="E881" s="250">
        <v>55.82</v>
      </c>
      <c r="F881" s="223"/>
      <c r="G881" s="223"/>
      <c r="H881" s="223"/>
      <c r="I881" s="223"/>
      <c r="J881" s="223"/>
      <c r="K881" s="223"/>
      <c r="L881" s="223"/>
      <c r="M881" s="223"/>
      <c r="N881" s="222"/>
      <c r="O881" s="222"/>
      <c r="P881" s="222"/>
      <c r="Q881" s="222"/>
      <c r="R881" s="223"/>
      <c r="S881" s="223"/>
      <c r="T881" s="223"/>
      <c r="U881" s="223"/>
      <c r="V881" s="223"/>
      <c r="W881" s="223"/>
      <c r="X881" s="223"/>
      <c r="Y881" s="223"/>
      <c r="Z881" s="212"/>
      <c r="AA881" s="212"/>
      <c r="AB881" s="212"/>
      <c r="AC881" s="212"/>
      <c r="AD881" s="212"/>
      <c r="AE881" s="212"/>
      <c r="AF881" s="212"/>
      <c r="AG881" s="212" t="s">
        <v>267</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2" x14ac:dyDescent="0.2">
      <c r="A882" s="219"/>
      <c r="B882" s="220"/>
      <c r="C882" s="256"/>
      <c r="D882" s="241"/>
      <c r="E882" s="241"/>
      <c r="F882" s="241"/>
      <c r="G882" s="241"/>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243</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ht="22.5" outlineLevel="1" x14ac:dyDescent="0.2">
      <c r="A883" s="233">
        <v>192</v>
      </c>
      <c r="B883" s="234" t="s">
        <v>1076</v>
      </c>
      <c r="C883" s="244" t="s">
        <v>1077</v>
      </c>
      <c r="D883" s="235" t="s">
        <v>450</v>
      </c>
      <c r="E883" s="236">
        <v>169.9</v>
      </c>
      <c r="F883" s="237">
        <f>H883+J883</f>
        <v>0</v>
      </c>
      <c r="G883" s="237">
        <f>ROUND(E883*F883,2)</f>
        <v>0</v>
      </c>
      <c r="H883" s="238"/>
      <c r="I883" s="237">
        <f>ROUND(E883*H883,2)</f>
        <v>0</v>
      </c>
      <c r="J883" s="238"/>
      <c r="K883" s="237">
        <f>ROUND(E883*J883,2)</f>
        <v>0</v>
      </c>
      <c r="L883" s="237">
        <v>21</v>
      </c>
      <c r="M883" s="237">
        <f>G883*(1+L883/100)</f>
        <v>0</v>
      </c>
      <c r="N883" s="236">
        <v>0</v>
      </c>
      <c r="O883" s="236">
        <f>ROUND(E883*N883,2)</f>
        <v>0</v>
      </c>
      <c r="P883" s="236">
        <v>0</v>
      </c>
      <c r="Q883" s="236">
        <f>ROUND(E883*P883,2)</f>
        <v>0</v>
      </c>
      <c r="R883" s="237" t="s">
        <v>1057</v>
      </c>
      <c r="S883" s="237" t="s">
        <v>238</v>
      </c>
      <c r="T883" s="239" t="s">
        <v>238</v>
      </c>
      <c r="U883" s="223">
        <v>0.05</v>
      </c>
      <c r="V883" s="223">
        <f>ROUND(E883*U883,2)</f>
        <v>8.5</v>
      </c>
      <c r="W883" s="223"/>
      <c r="X883" s="223" t="s">
        <v>262</v>
      </c>
      <c r="Y883" s="223" t="s">
        <v>241</v>
      </c>
      <c r="Z883" s="212"/>
      <c r="AA883" s="212"/>
      <c r="AB883" s="212"/>
      <c r="AC883" s="212"/>
      <c r="AD883" s="212"/>
      <c r="AE883" s="212"/>
      <c r="AF883" s="212"/>
      <c r="AG883" s="212" t="s">
        <v>263</v>
      </c>
      <c r="AH883" s="212"/>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2" x14ac:dyDescent="0.2">
      <c r="A884" s="219"/>
      <c r="B884" s="220"/>
      <c r="C884" s="255" t="s">
        <v>1078</v>
      </c>
      <c r="D884" s="249"/>
      <c r="E884" s="250"/>
      <c r="F884" s="223"/>
      <c r="G884" s="223"/>
      <c r="H884" s="223"/>
      <c r="I884" s="223"/>
      <c r="J884" s="223"/>
      <c r="K884" s="223"/>
      <c r="L884" s="223"/>
      <c r="M884" s="223"/>
      <c r="N884" s="222"/>
      <c r="O884" s="222"/>
      <c r="P884" s="222"/>
      <c r="Q884" s="222"/>
      <c r="R884" s="223"/>
      <c r="S884" s="223"/>
      <c r="T884" s="223"/>
      <c r="U884" s="223"/>
      <c r="V884" s="223"/>
      <c r="W884" s="223"/>
      <c r="X884" s="223"/>
      <c r="Y884" s="223"/>
      <c r="Z884" s="212"/>
      <c r="AA884" s="212"/>
      <c r="AB884" s="212"/>
      <c r="AC884" s="212"/>
      <c r="AD884" s="212"/>
      <c r="AE884" s="212"/>
      <c r="AF884" s="212"/>
      <c r="AG884" s="212" t="s">
        <v>267</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55" t="s">
        <v>1079</v>
      </c>
      <c r="D885" s="249"/>
      <c r="E885" s="250">
        <v>73.5</v>
      </c>
      <c r="F885" s="223"/>
      <c r="G885" s="223"/>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267</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55" t="s">
        <v>1080</v>
      </c>
      <c r="D886" s="249"/>
      <c r="E886" s="250">
        <v>63.5</v>
      </c>
      <c r="F886" s="223"/>
      <c r="G886" s="223"/>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267</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55" t="s">
        <v>1081</v>
      </c>
      <c r="D887" s="249"/>
      <c r="E887" s="250">
        <v>32.9</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267</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2" x14ac:dyDescent="0.2">
      <c r="A888" s="219"/>
      <c r="B888" s="220"/>
      <c r="C888" s="256"/>
      <c r="D888" s="241"/>
      <c r="E888" s="241"/>
      <c r="F888" s="241"/>
      <c r="G888" s="241"/>
      <c r="H888" s="223"/>
      <c r="I888" s="223"/>
      <c r="J888" s="223"/>
      <c r="K888" s="223"/>
      <c r="L888" s="223"/>
      <c r="M888" s="223"/>
      <c r="N888" s="222"/>
      <c r="O888" s="222"/>
      <c r="P888" s="222"/>
      <c r="Q888" s="222"/>
      <c r="R888" s="223"/>
      <c r="S888" s="223"/>
      <c r="T888" s="223"/>
      <c r="U888" s="223"/>
      <c r="V888" s="223"/>
      <c r="W888" s="223"/>
      <c r="X888" s="223"/>
      <c r="Y888" s="223"/>
      <c r="Z888" s="212"/>
      <c r="AA888" s="212"/>
      <c r="AB888" s="212"/>
      <c r="AC888" s="212"/>
      <c r="AD888" s="212"/>
      <c r="AE888" s="212"/>
      <c r="AF888" s="212"/>
      <c r="AG888" s="212" t="s">
        <v>243</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ht="22.5" outlineLevel="1" x14ac:dyDescent="0.2">
      <c r="A889" s="233">
        <v>193</v>
      </c>
      <c r="B889" s="234" t="s">
        <v>1082</v>
      </c>
      <c r="C889" s="244" t="s">
        <v>1083</v>
      </c>
      <c r="D889" s="235" t="s">
        <v>260</v>
      </c>
      <c r="E889" s="236">
        <v>4.1849999999999996</v>
      </c>
      <c r="F889" s="237">
        <f>H889+J889</f>
        <v>0</v>
      </c>
      <c r="G889" s="237">
        <f>ROUND(E889*F889,2)</f>
        <v>0</v>
      </c>
      <c r="H889" s="238"/>
      <c r="I889" s="237">
        <f>ROUND(E889*H889,2)</f>
        <v>0</v>
      </c>
      <c r="J889" s="238"/>
      <c r="K889" s="237">
        <f>ROUND(E889*J889,2)</f>
        <v>0</v>
      </c>
      <c r="L889" s="237">
        <v>21</v>
      </c>
      <c r="M889" s="237">
        <f>G889*(1+L889/100)</f>
        <v>0</v>
      </c>
      <c r="N889" s="236">
        <v>0.03</v>
      </c>
      <c r="O889" s="236">
        <f>ROUND(E889*N889,2)</f>
        <v>0.13</v>
      </c>
      <c r="P889" s="236">
        <v>0</v>
      </c>
      <c r="Q889" s="236">
        <f>ROUND(E889*P889,2)</f>
        <v>0</v>
      </c>
      <c r="R889" s="237" t="s">
        <v>344</v>
      </c>
      <c r="S889" s="237" t="s">
        <v>238</v>
      </c>
      <c r="T889" s="239" t="s">
        <v>238</v>
      </c>
      <c r="U889" s="223">
        <v>0</v>
      </c>
      <c r="V889" s="223">
        <f>ROUND(E889*U889,2)</f>
        <v>0</v>
      </c>
      <c r="W889" s="223"/>
      <c r="X889" s="223" t="s">
        <v>345</v>
      </c>
      <c r="Y889" s="223" t="s">
        <v>241</v>
      </c>
      <c r="Z889" s="212"/>
      <c r="AA889" s="212"/>
      <c r="AB889" s="212"/>
      <c r="AC889" s="212"/>
      <c r="AD889" s="212"/>
      <c r="AE889" s="212"/>
      <c r="AF889" s="212"/>
      <c r="AG889" s="212" t="s">
        <v>346</v>
      </c>
      <c r="AH889" s="212"/>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2" x14ac:dyDescent="0.2">
      <c r="A890" s="219"/>
      <c r="B890" s="220"/>
      <c r="C890" s="255" t="s">
        <v>1066</v>
      </c>
      <c r="D890" s="249"/>
      <c r="E890" s="250"/>
      <c r="F890" s="223"/>
      <c r="G890" s="223"/>
      <c r="H890" s="223"/>
      <c r="I890" s="223"/>
      <c r="J890" s="223"/>
      <c r="K890" s="223"/>
      <c r="L890" s="223"/>
      <c r="M890" s="223"/>
      <c r="N890" s="222"/>
      <c r="O890" s="222"/>
      <c r="P890" s="222"/>
      <c r="Q890" s="222"/>
      <c r="R890" s="223"/>
      <c r="S890" s="223"/>
      <c r="T890" s="223"/>
      <c r="U890" s="223"/>
      <c r="V890" s="223"/>
      <c r="W890" s="223"/>
      <c r="X890" s="223"/>
      <c r="Y890" s="223"/>
      <c r="Z890" s="212"/>
      <c r="AA890" s="212"/>
      <c r="AB890" s="212"/>
      <c r="AC890" s="212"/>
      <c r="AD890" s="212"/>
      <c r="AE890" s="212"/>
      <c r="AF890" s="212"/>
      <c r="AG890" s="212" t="s">
        <v>267</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55" t="s">
        <v>1084</v>
      </c>
      <c r="D891" s="249"/>
      <c r="E891" s="250">
        <v>1.35</v>
      </c>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267</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55" t="s">
        <v>1023</v>
      </c>
      <c r="D892" s="249"/>
      <c r="E892" s="250"/>
      <c r="F892" s="223"/>
      <c r="G892" s="223"/>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267</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5" t="s">
        <v>1085</v>
      </c>
      <c r="D893" s="249"/>
      <c r="E893" s="250">
        <v>1.6695</v>
      </c>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267</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55" t="s">
        <v>1071</v>
      </c>
      <c r="D894" s="249"/>
      <c r="E894" s="250"/>
      <c r="F894" s="223"/>
      <c r="G894" s="223"/>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267</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55" t="s">
        <v>1066</v>
      </c>
      <c r="D895" s="249"/>
      <c r="E895" s="250"/>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267</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55" t="s">
        <v>1086</v>
      </c>
      <c r="D896" s="249"/>
      <c r="E896" s="250">
        <v>0.45</v>
      </c>
      <c r="F896" s="223"/>
      <c r="G896" s="223"/>
      <c r="H896" s="223"/>
      <c r="I896" s="223"/>
      <c r="J896" s="223"/>
      <c r="K896" s="223"/>
      <c r="L896" s="223"/>
      <c r="M896" s="223"/>
      <c r="N896" s="222"/>
      <c r="O896" s="222"/>
      <c r="P896" s="222"/>
      <c r="Q896" s="222"/>
      <c r="R896" s="223"/>
      <c r="S896" s="223"/>
      <c r="T896" s="223"/>
      <c r="U896" s="223"/>
      <c r="V896" s="223"/>
      <c r="W896" s="223"/>
      <c r="X896" s="223"/>
      <c r="Y896" s="223"/>
      <c r="Z896" s="212"/>
      <c r="AA896" s="212"/>
      <c r="AB896" s="212"/>
      <c r="AC896" s="212"/>
      <c r="AD896" s="212"/>
      <c r="AE896" s="212"/>
      <c r="AF896" s="212"/>
      <c r="AG896" s="212" t="s">
        <v>267</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5" t="s">
        <v>1023</v>
      </c>
      <c r="D897" s="249"/>
      <c r="E897" s="250"/>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267</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55" t="s">
        <v>1087</v>
      </c>
      <c r="D898" s="249"/>
      <c r="E898" s="250">
        <v>0.71550000000000002</v>
      </c>
      <c r="F898" s="223"/>
      <c r="G898" s="223"/>
      <c r="H898" s="223"/>
      <c r="I898" s="223"/>
      <c r="J898" s="223"/>
      <c r="K898" s="223"/>
      <c r="L898" s="223"/>
      <c r="M898" s="223"/>
      <c r="N898" s="222"/>
      <c r="O898" s="222"/>
      <c r="P898" s="222"/>
      <c r="Q898" s="222"/>
      <c r="R898" s="223"/>
      <c r="S898" s="223"/>
      <c r="T898" s="223"/>
      <c r="U898" s="223"/>
      <c r="V898" s="223"/>
      <c r="W898" s="223"/>
      <c r="X898" s="223"/>
      <c r="Y898" s="223"/>
      <c r="Z898" s="212"/>
      <c r="AA898" s="212"/>
      <c r="AB898" s="212"/>
      <c r="AC898" s="212"/>
      <c r="AD898" s="212"/>
      <c r="AE898" s="212"/>
      <c r="AF898" s="212"/>
      <c r="AG898" s="212" t="s">
        <v>267</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
      <c r="A899" s="219"/>
      <c r="B899" s="220"/>
      <c r="C899" s="256"/>
      <c r="D899" s="241"/>
      <c r="E899" s="241"/>
      <c r="F899" s="241"/>
      <c r="G899" s="241"/>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243</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ht="22.5" outlineLevel="1" x14ac:dyDescent="0.2">
      <c r="A900" s="233">
        <v>194</v>
      </c>
      <c r="B900" s="234" t="s">
        <v>1088</v>
      </c>
      <c r="C900" s="244" t="s">
        <v>1089</v>
      </c>
      <c r="D900" s="235" t="s">
        <v>260</v>
      </c>
      <c r="E900" s="236">
        <v>20.707049999999999</v>
      </c>
      <c r="F900" s="237">
        <f>H900+J900</f>
        <v>0</v>
      </c>
      <c r="G900" s="237">
        <f>ROUND(E900*F900,2)</f>
        <v>0</v>
      </c>
      <c r="H900" s="238"/>
      <c r="I900" s="237">
        <f>ROUND(E900*H900,2)</f>
        <v>0</v>
      </c>
      <c r="J900" s="238"/>
      <c r="K900" s="237">
        <f>ROUND(E900*J900,2)</f>
        <v>0</v>
      </c>
      <c r="L900" s="237">
        <v>21</v>
      </c>
      <c r="M900" s="237">
        <f>G900*(1+L900/100)</f>
        <v>0</v>
      </c>
      <c r="N900" s="236">
        <v>2.5000000000000001E-2</v>
      </c>
      <c r="O900" s="236">
        <f>ROUND(E900*N900,2)</f>
        <v>0.52</v>
      </c>
      <c r="P900" s="236">
        <v>0</v>
      </c>
      <c r="Q900" s="236">
        <f>ROUND(E900*P900,2)</f>
        <v>0</v>
      </c>
      <c r="R900" s="237" t="s">
        <v>344</v>
      </c>
      <c r="S900" s="237" t="s">
        <v>238</v>
      </c>
      <c r="T900" s="239" t="s">
        <v>238</v>
      </c>
      <c r="U900" s="223">
        <v>0</v>
      </c>
      <c r="V900" s="223">
        <f>ROUND(E900*U900,2)</f>
        <v>0</v>
      </c>
      <c r="W900" s="223"/>
      <c r="X900" s="223" t="s">
        <v>345</v>
      </c>
      <c r="Y900" s="223" t="s">
        <v>241</v>
      </c>
      <c r="Z900" s="212"/>
      <c r="AA900" s="212"/>
      <c r="AB900" s="212"/>
      <c r="AC900" s="212"/>
      <c r="AD900" s="212"/>
      <c r="AE900" s="212"/>
      <c r="AF900" s="212"/>
      <c r="AG900" s="212" t="s">
        <v>346</v>
      </c>
      <c r="AH900" s="212"/>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2" x14ac:dyDescent="0.2">
      <c r="A901" s="219"/>
      <c r="B901" s="220"/>
      <c r="C901" s="255" t="s">
        <v>1090</v>
      </c>
      <c r="D901" s="249"/>
      <c r="E901" s="250">
        <v>7.0638800000000002</v>
      </c>
      <c r="F901" s="223"/>
      <c r="G901" s="223"/>
      <c r="H901" s="223"/>
      <c r="I901" s="223"/>
      <c r="J901" s="223"/>
      <c r="K901" s="223"/>
      <c r="L901" s="223"/>
      <c r="M901" s="223"/>
      <c r="N901" s="222"/>
      <c r="O901" s="222"/>
      <c r="P901" s="222"/>
      <c r="Q901" s="222"/>
      <c r="R901" s="223"/>
      <c r="S901" s="223"/>
      <c r="T901" s="223"/>
      <c r="U901" s="223"/>
      <c r="V901" s="223"/>
      <c r="W901" s="223"/>
      <c r="X901" s="223"/>
      <c r="Y901" s="223"/>
      <c r="Z901" s="212"/>
      <c r="AA901" s="212"/>
      <c r="AB901" s="212"/>
      <c r="AC901" s="212"/>
      <c r="AD901" s="212"/>
      <c r="AE901" s="212"/>
      <c r="AF901" s="212"/>
      <c r="AG901" s="212" t="s">
        <v>267</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55" t="s">
        <v>1091</v>
      </c>
      <c r="D902" s="249"/>
      <c r="E902" s="250">
        <v>6.0237499999999997</v>
      </c>
      <c r="F902" s="223"/>
      <c r="G902" s="223"/>
      <c r="H902" s="223"/>
      <c r="I902" s="223"/>
      <c r="J902" s="223"/>
      <c r="K902" s="223"/>
      <c r="L902" s="223"/>
      <c r="M902" s="223"/>
      <c r="N902" s="222"/>
      <c r="O902" s="222"/>
      <c r="P902" s="222"/>
      <c r="Q902" s="222"/>
      <c r="R902" s="223"/>
      <c r="S902" s="223"/>
      <c r="T902" s="223"/>
      <c r="U902" s="223"/>
      <c r="V902" s="223"/>
      <c r="W902" s="223"/>
      <c r="X902" s="223"/>
      <c r="Y902" s="223"/>
      <c r="Z902" s="212"/>
      <c r="AA902" s="212"/>
      <c r="AB902" s="212"/>
      <c r="AC902" s="212"/>
      <c r="AD902" s="212"/>
      <c r="AE902" s="212"/>
      <c r="AF902" s="212"/>
      <c r="AG902" s="212" t="s">
        <v>267</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55" t="s">
        <v>1092</v>
      </c>
      <c r="D903" s="249"/>
      <c r="E903" s="250">
        <v>7.6194300000000004</v>
      </c>
      <c r="F903" s="223"/>
      <c r="G903" s="223"/>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267</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56"/>
      <c r="D904" s="241"/>
      <c r="E904" s="241"/>
      <c r="F904" s="241"/>
      <c r="G904" s="241"/>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243</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ht="22.5" outlineLevel="1" x14ac:dyDescent="0.2">
      <c r="A905" s="233">
        <v>195</v>
      </c>
      <c r="B905" s="234" t="s">
        <v>1093</v>
      </c>
      <c r="C905" s="244" t="s">
        <v>1094</v>
      </c>
      <c r="D905" s="235" t="s">
        <v>260</v>
      </c>
      <c r="E905" s="236">
        <v>32.482799999999997</v>
      </c>
      <c r="F905" s="237">
        <f>H905+J905</f>
        <v>0</v>
      </c>
      <c r="G905" s="237">
        <f>ROUND(E905*F905,2)</f>
        <v>0</v>
      </c>
      <c r="H905" s="238"/>
      <c r="I905" s="237">
        <f>ROUND(E905*H905,2)</f>
        <v>0</v>
      </c>
      <c r="J905" s="238"/>
      <c r="K905" s="237">
        <f>ROUND(E905*J905,2)</f>
        <v>0</v>
      </c>
      <c r="L905" s="237">
        <v>21</v>
      </c>
      <c r="M905" s="237">
        <f>G905*(1+L905/100)</f>
        <v>0</v>
      </c>
      <c r="N905" s="236">
        <v>0.02</v>
      </c>
      <c r="O905" s="236">
        <f>ROUND(E905*N905,2)</f>
        <v>0.65</v>
      </c>
      <c r="P905" s="236">
        <v>0</v>
      </c>
      <c r="Q905" s="236">
        <f>ROUND(E905*P905,2)</f>
        <v>0</v>
      </c>
      <c r="R905" s="237" t="s">
        <v>344</v>
      </c>
      <c r="S905" s="237" t="s">
        <v>238</v>
      </c>
      <c r="T905" s="239" t="s">
        <v>238</v>
      </c>
      <c r="U905" s="223">
        <v>0</v>
      </c>
      <c r="V905" s="223">
        <f>ROUND(E905*U905,2)</f>
        <v>0</v>
      </c>
      <c r="W905" s="223"/>
      <c r="X905" s="223" t="s">
        <v>345</v>
      </c>
      <c r="Y905" s="223" t="s">
        <v>241</v>
      </c>
      <c r="Z905" s="212"/>
      <c r="AA905" s="212"/>
      <c r="AB905" s="212"/>
      <c r="AC905" s="212"/>
      <c r="AD905" s="212"/>
      <c r="AE905" s="212"/>
      <c r="AF905" s="212"/>
      <c r="AG905" s="212" t="s">
        <v>346</v>
      </c>
      <c r="AH905" s="212"/>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2" x14ac:dyDescent="0.2">
      <c r="A906" s="219"/>
      <c r="B906" s="220"/>
      <c r="C906" s="255" t="s">
        <v>1095</v>
      </c>
      <c r="D906" s="249"/>
      <c r="E906" s="250">
        <v>8.5050000000000008</v>
      </c>
      <c r="F906" s="223"/>
      <c r="G906" s="223"/>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267</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55" t="s">
        <v>1096</v>
      </c>
      <c r="D907" s="249"/>
      <c r="E907" s="250">
        <v>23.977799999999998</v>
      </c>
      <c r="F907" s="223"/>
      <c r="G907" s="223"/>
      <c r="H907" s="223"/>
      <c r="I907" s="223"/>
      <c r="J907" s="223"/>
      <c r="K907" s="223"/>
      <c r="L907" s="223"/>
      <c r="M907" s="223"/>
      <c r="N907" s="222"/>
      <c r="O907" s="222"/>
      <c r="P907" s="222"/>
      <c r="Q907" s="222"/>
      <c r="R907" s="223"/>
      <c r="S907" s="223"/>
      <c r="T907" s="223"/>
      <c r="U907" s="223"/>
      <c r="V907" s="223"/>
      <c r="W907" s="223"/>
      <c r="X907" s="223"/>
      <c r="Y907" s="223"/>
      <c r="Z907" s="212"/>
      <c r="AA907" s="212"/>
      <c r="AB907" s="212"/>
      <c r="AC907" s="212"/>
      <c r="AD907" s="212"/>
      <c r="AE907" s="212"/>
      <c r="AF907" s="212"/>
      <c r="AG907" s="212" t="s">
        <v>267</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56"/>
      <c r="D908" s="241"/>
      <c r="E908" s="241"/>
      <c r="F908" s="241"/>
      <c r="G908" s="241"/>
      <c r="H908" s="223"/>
      <c r="I908" s="223"/>
      <c r="J908" s="223"/>
      <c r="K908" s="223"/>
      <c r="L908" s="223"/>
      <c r="M908" s="223"/>
      <c r="N908" s="222"/>
      <c r="O908" s="222"/>
      <c r="P908" s="222"/>
      <c r="Q908" s="222"/>
      <c r="R908" s="223"/>
      <c r="S908" s="223"/>
      <c r="T908" s="223"/>
      <c r="U908" s="223"/>
      <c r="V908" s="223"/>
      <c r="W908" s="223"/>
      <c r="X908" s="223"/>
      <c r="Y908" s="223"/>
      <c r="Z908" s="212"/>
      <c r="AA908" s="212"/>
      <c r="AB908" s="212"/>
      <c r="AC908" s="212"/>
      <c r="AD908" s="212"/>
      <c r="AE908" s="212"/>
      <c r="AF908" s="212"/>
      <c r="AG908" s="212" t="s">
        <v>243</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ht="33.75" outlineLevel="1" x14ac:dyDescent="0.2">
      <c r="A909" s="233">
        <v>196</v>
      </c>
      <c r="B909" s="234" t="s">
        <v>1097</v>
      </c>
      <c r="C909" s="244" t="s">
        <v>1098</v>
      </c>
      <c r="D909" s="235" t="s">
        <v>260</v>
      </c>
      <c r="E909" s="236">
        <v>9.4311000000000007</v>
      </c>
      <c r="F909" s="237">
        <f>H909+J909</f>
        <v>0</v>
      </c>
      <c r="G909" s="237">
        <f>ROUND(E909*F909,2)</f>
        <v>0</v>
      </c>
      <c r="H909" s="238"/>
      <c r="I909" s="237">
        <f>ROUND(E909*H909,2)</f>
        <v>0</v>
      </c>
      <c r="J909" s="238"/>
      <c r="K909" s="237">
        <f>ROUND(E909*J909,2)</f>
        <v>0</v>
      </c>
      <c r="L909" s="237">
        <v>21</v>
      </c>
      <c r="M909" s="237">
        <f>G909*(1+L909/100)</f>
        <v>0</v>
      </c>
      <c r="N909" s="236">
        <v>0.02</v>
      </c>
      <c r="O909" s="236">
        <f>ROUND(E909*N909,2)</f>
        <v>0.19</v>
      </c>
      <c r="P909" s="236">
        <v>0</v>
      </c>
      <c r="Q909" s="236">
        <f>ROUND(E909*P909,2)</f>
        <v>0</v>
      </c>
      <c r="R909" s="237" t="s">
        <v>344</v>
      </c>
      <c r="S909" s="237" t="s">
        <v>238</v>
      </c>
      <c r="T909" s="239" t="s">
        <v>238</v>
      </c>
      <c r="U909" s="223">
        <v>0</v>
      </c>
      <c r="V909" s="223">
        <f>ROUND(E909*U909,2)</f>
        <v>0</v>
      </c>
      <c r="W909" s="223"/>
      <c r="X909" s="223" t="s">
        <v>345</v>
      </c>
      <c r="Y909" s="223" t="s">
        <v>241</v>
      </c>
      <c r="Z909" s="212"/>
      <c r="AA909" s="212"/>
      <c r="AB909" s="212"/>
      <c r="AC909" s="212"/>
      <c r="AD909" s="212"/>
      <c r="AE909" s="212"/>
      <c r="AF909" s="212"/>
      <c r="AG909" s="212" t="s">
        <v>346</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55" t="s">
        <v>1095</v>
      </c>
      <c r="D910" s="249"/>
      <c r="E910" s="250">
        <v>8.5050000000000008</v>
      </c>
      <c r="F910" s="223"/>
      <c r="G910" s="223"/>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267</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55" t="s">
        <v>1099</v>
      </c>
      <c r="D911" s="249"/>
      <c r="E911" s="250">
        <v>0.92610000000000003</v>
      </c>
      <c r="F911" s="223"/>
      <c r="G911" s="223"/>
      <c r="H911" s="223"/>
      <c r="I911" s="223"/>
      <c r="J911" s="223"/>
      <c r="K911" s="223"/>
      <c r="L911" s="223"/>
      <c r="M911" s="223"/>
      <c r="N911" s="222"/>
      <c r="O911" s="222"/>
      <c r="P911" s="222"/>
      <c r="Q911" s="222"/>
      <c r="R911" s="223"/>
      <c r="S911" s="223"/>
      <c r="T911" s="223"/>
      <c r="U911" s="223"/>
      <c r="V911" s="223"/>
      <c r="W911" s="223"/>
      <c r="X911" s="223"/>
      <c r="Y911" s="223"/>
      <c r="Z911" s="212"/>
      <c r="AA911" s="212"/>
      <c r="AB911" s="212"/>
      <c r="AC911" s="212"/>
      <c r="AD911" s="212"/>
      <c r="AE911" s="212"/>
      <c r="AF911" s="212"/>
      <c r="AG911" s="212" t="s">
        <v>267</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56"/>
      <c r="D912" s="241"/>
      <c r="E912" s="241"/>
      <c r="F912" s="241"/>
      <c r="G912" s="241"/>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243</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19">
        <v>197</v>
      </c>
      <c r="B913" s="220" t="s">
        <v>1100</v>
      </c>
      <c r="C913" s="257" t="s">
        <v>1101</v>
      </c>
      <c r="D913" s="221" t="s">
        <v>0</v>
      </c>
      <c r="E913" s="240"/>
      <c r="F913" s="223">
        <f>H913+J913</f>
        <v>0</v>
      </c>
      <c r="G913" s="223">
        <f>ROUND(E913*F913,2)</f>
        <v>0</v>
      </c>
      <c r="H913" s="224"/>
      <c r="I913" s="223">
        <f>ROUND(E913*H913,2)</f>
        <v>0</v>
      </c>
      <c r="J913" s="224"/>
      <c r="K913" s="223">
        <f>ROUND(E913*J913,2)</f>
        <v>0</v>
      </c>
      <c r="L913" s="223">
        <v>21</v>
      </c>
      <c r="M913" s="223">
        <f>G913*(1+L913/100)</f>
        <v>0</v>
      </c>
      <c r="N913" s="222">
        <v>0</v>
      </c>
      <c r="O913" s="222">
        <f>ROUND(E913*N913,2)</f>
        <v>0</v>
      </c>
      <c r="P913" s="222">
        <v>0</v>
      </c>
      <c r="Q913" s="222">
        <f>ROUND(E913*P913,2)</f>
        <v>0</v>
      </c>
      <c r="R913" s="223" t="s">
        <v>1057</v>
      </c>
      <c r="S913" s="223" t="s">
        <v>238</v>
      </c>
      <c r="T913" s="223" t="s">
        <v>238</v>
      </c>
      <c r="U913" s="223">
        <v>0</v>
      </c>
      <c r="V913" s="223">
        <f>ROUND(E913*U913,2)</f>
        <v>0</v>
      </c>
      <c r="W913" s="223"/>
      <c r="X913" s="223" t="s">
        <v>970</v>
      </c>
      <c r="Y913" s="223" t="s">
        <v>241</v>
      </c>
      <c r="Z913" s="212"/>
      <c r="AA913" s="212"/>
      <c r="AB913" s="212"/>
      <c r="AC913" s="212"/>
      <c r="AD913" s="212"/>
      <c r="AE913" s="212"/>
      <c r="AF913" s="212"/>
      <c r="AG913" s="212" t="s">
        <v>971</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58" t="s">
        <v>1054</v>
      </c>
      <c r="D914" s="253"/>
      <c r="E914" s="253"/>
      <c r="F914" s="253"/>
      <c r="G914" s="253"/>
      <c r="H914" s="223"/>
      <c r="I914" s="223"/>
      <c r="J914" s="223"/>
      <c r="K914" s="223"/>
      <c r="L914" s="223"/>
      <c r="M914" s="223"/>
      <c r="N914" s="222"/>
      <c r="O914" s="222"/>
      <c r="P914" s="222"/>
      <c r="Q914" s="222"/>
      <c r="R914" s="223"/>
      <c r="S914" s="223"/>
      <c r="T914" s="223"/>
      <c r="U914" s="223"/>
      <c r="V914" s="223"/>
      <c r="W914" s="223"/>
      <c r="X914" s="223"/>
      <c r="Y914" s="223"/>
      <c r="Z914" s="212"/>
      <c r="AA914" s="212"/>
      <c r="AB914" s="212"/>
      <c r="AC914" s="212"/>
      <c r="AD914" s="212"/>
      <c r="AE914" s="212"/>
      <c r="AF914" s="212"/>
      <c r="AG914" s="212" t="s">
        <v>265</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2" x14ac:dyDescent="0.2">
      <c r="A915" s="219"/>
      <c r="B915" s="220"/>
      <c r="C915" s="256"/>
      <c r="D915" s="241"/>
      <c r="E915" s="241"/>
      <c r="F915" s="241"/>
      <c r="G915" s="241"/>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243</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x14ac:dyDescent="0.2">
      <c r="A916" s="226" t="s">
        <v>233</v>
      </c>
      <c r="B916" s="227" t="s">
        <v>154</v>
      </c>
      <c r="C916" s="243" t="s">
        <v>155</v>
      </c>
      <c r="D916" s="228"/>
      <c r="E916" s="229"/>
      <c r="F916" s="230"/>
      <c r="G916" s="230">
        <f>SUMIF(AG917:AG982,"&lt;&gt;NOR",G917:G982)</f>
        <v>0</v>
      </c>
      <c r="H916" s="230"/>
      <c r="I916" s="230">
        <f>SUM(I917:I982)</f>
        <v>0</v>
      </c>
      <c r="J916" s="230"/>
      <c r="K916" s="230">
        <f>SUM(K917:K982)</f>
        <v>0</v>
      </c>
      <c r="L916" s="230"/>
      <c r="M916" s="230">
        <f>SUM(M917:M982)</f>
        <v>0</v>
      </c>
      <c r="N916" s="229"/>
      <c r="O916" s="229">
        <f>SUM(O917:O982)</f>
        <v>0.22</v>
      </c>
      <c r="P916" s="229"/>
      <c r="Q916" s="229">
        <f>SUM(Q917:Q982)</f>
        <v>0</v>
      </c>
      <c r="R916" s="230"/>
      <c r="S916" s="230"/>
      <c r="T916" s="231"/>
      <c r="U916" s="225"/>
      <c r="V916" s="225">
        <f>SUM(V917:V982)</f>
        <v>99.319999999999979</v>
      </c>
      <c r="W916" s="225"/>
      <c r="X916" s="225"/>
      <c r="Y916" s="225"/>
      <c r="AG916" t="s">
        <v>234</v>
      </c>
    </row>
    <row r="917" spans="1:60" outlineLevel="1" x14ac:dyDescent="0.2">
      <c r="A917" s="233">
        <v>198</v>
      </c>
      <c r="B917" s="234" t="s">
        <v>1102</v>
      </c>
      <c r="C917" s="244" t="s">
        <v>1103</v>
      </c>
      <c r="D917" s="235" t="s">
        <v>450</v>
      </c>
      <c r="E917" s="236">
        <v>5.5</v>
      </c>
      <c r="F917" s="237">
        <f>H917+J917</f>
        <v>0</v>
      </c>
      <c r="G917" s="237">
        <f>ROUND(E917*F917,2)</f>
        <v>0</v>
      </c>
      <c r="H917" s="238"/>
      <c r="I917" s="237">
        <f>ROUND(E917*H917,2)</f>
        <v>0</v>
      </c>
      <c r="J917" s="238"/>
      <c r="K917" s="237">
        <f>ROUND(E917*J917,2)</f>
        <v>0</v>
      </c>
      <c r="L917" s="237">
        <v>21</v>
      </c>
      <c r="M917" s="237">
        <f>G917*(1+L917/100)</f>
        <v>0</v>
      </c>
      <c r="N917" s="236">
        <v>3.4000000000000002E-4</v>
      </c>
      <c r="O917" s="236">
        <f>ROUND(E917*N917,2)</f>
        <v>0</v>
      </c>
      <c r="P917" s="236">
        <v>0</v>
      </c>
      <c r="Q917" s="236">
        <f>ROUND(E917*P917,2)</f>
        <v>0</v>
      </c>
      <c r="R917" s="237" t="s">
        <v>1104</v>
      </c>
      <c r="S917" s="237" t="s">
        <v>238</v>
      </c>
      <c r="T917" s="239" t="s">
        <v>238</v>
      </c>
      <c r="U917" s="223">
        <v>0.32</v>
      </c>
      <c r="V917" s="223">
        <f>ROUND(E917*U917,2)</f>
        <v>1.76</v>
      </c>
      <c r="W917" s="223"/>
      <c r="X917" s="223" t="s">
        <v>262</v>
      </c>
      <c r="Y917" s="223" t="s">
        <v>241</v>
      </c>
      <c r="Z917" s="212"/>
      <c r="AA917" s="212"/>
      <c r="AB917" s="212"/>
      <c r="AC917" s="212"/>
      <c r="AD917" s="212"/>
      <c r="AE917" s="212"/>
      <c r="AF917" s="212"/>
      <c r="AG917" s="212" t="s">
        <v>263</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2" x14ac:dyDescent="0.2">
      <c r="A918" s="219"/>
      <c r="B918" s="220"/>
      <c r="C918" s="254" t="s">
        <v>1105</v>
      </c>
      <c r="D918" s="251"/>
      <c r="E918" s="251"/>
      <c r="F918" s="251"/>
      <c r="G918" s="251"/>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265</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55" t="s">
        <v>1106</v>
      </c>
      <c r="D919" s="249"/>
      <c r="E919" s="250">
        <v>5.5</v>
      </c>
      <c r="F919" s="223"/>
      <c r="G919" s="223"/>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267</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2" x14ac:dyDescent="0.2">
      <c r="A920" s="219"/>
      <c r="B920" s="220"/>
      <c r="C920" s="256"/>
      <c r="D920" s="241"/>
      <c r="E920" s="241"/>
      <c r="F920" s="241"/>
      <c r="G920" s="241"/>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243</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1" x14ac:dyDescent="0.2">
      <c r="A921" s="233">
        <v>199</v>
      </c>
      <c r="B921" s="234" t="s">
        <v>1107</v>
      </c>
      <c r="C921" s="244" t="s">
        <v>1108</v>
      </c>
      <c r="D921" s="235" t="s">
        <v>450</v>
      </c>
      <c r="E921" s="236">
        <v>25.3</v>
      </c>
      <c r="F921" s="237">
        <f>H921+J921</f>
        <v>0</v>
      </c>
      <c r="G921" s="237">
        <f>ROUND(E921*F921,2)</f>
        <v>0</v>
      </c>
      <c r="H921" s="238"/>
      <c r="I921" s="237">
        <f>ROUND(E921*H921,2)</f>
        <v>0</v>
      </c>
      <c r="J921" s="238"/>
      <c r="K921" s="237">
        <f>ROUND(E921*J921,2)</f>
        <v>0</v>
      </c>
      <c r="L921" s="237">
        <v>21</v>
      </c>
      <c r="M921" s="237">
        <f>G921*(1+L921/100)</f>
        <v>0</v>
      </c>
      <c r="N921" s="236">
        <v>4.6999999999999999E-4</v>
      </c>
      <c r="O921" s="236">
        <f>ROUND(E921*N921,2)</f>
        <v>0.01</v>
      </c>
      <c r="P921" s="236">
        <v>0</v>
      </c>
      <c r="Q921" s="236">
        <f>ROUND(E921*P921,2)</f>
        <v>0</v>
      </c>
      <c r="R921" s="237" t="s">
        <v>1104</v>
      </c>
      <c r="S921" s="237" t="s">
        <v>238</v>
      </c>
      <c r="T921" s="239" t="s">
        <v>238</v>
      </c>
      <c r="U921" s="223">
        <v>0.35899999999999999</v>
      </c>
      <c r="V921" s="223">
        <f>ROUND(E921*U921,2)</f>
        <v>9.08</v>
      </c>
      <c r="W921" s="223"/>
      <c r="X921" s="223" t="s">
        <v>262</v>
      </c>
      <c r="Y921" s="223" t="s">
        <v>241</v>
      </c>
      <c r="Z921" s="212"/>
      <c r="AA921" s="212"/>
      <c r="AB921" s="212"/>
      <c r="AC921" s="212"/>
      <c r="AD921" s="212"/>
      <c r="AE921" s="212"/>
      <c r="AF921" s="212"/>
      <c r="AG921" s="212" t="s">
        <v>263</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54" t="s">
        <v>1105</v>
      </c>
      <c r="D922" s="251"/>
      <c r="E922" s="251"/>
      <c r="F922" s="251"/>
      <c r="G922" s="251"/>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265</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2" x14ac:dyDescent="0.2">
      <c r="A923" s="219"/>
      <c r="B923" s="220"/>
      <c r="C923" s="255" t="s">
        <v>1109</v>
      </c>
      <c r="D923" s="249"/>
      <c r="E923" s="250">
        <v>3</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267</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55" t="s">
        <v>1110</v>
      </c>
      <c r="D924" s="249"/>
      <c r="E924" s="250">
        <v>22.3</v>
      </c>
      <c r="F924" s="223"/>
      <c r="G924" s="223"/>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267</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2" x14ac:dyDescent="0.2">
      <c r="A925" s="219"/>
      <c r="B925" s="220"/>
      <c r="C925" s="256"/>
      <c r="D925" s="241"/>
      <c r="E925" s="241"/>
      <c r="F925" s="241"/>
      <c r="G925" s="241"/>
      <c r="H925" s="223"/>
      <c r="I925" s="223"/>
      <c r="J925" s="223"/>
      <c r="K925" s="223"/>
      <c r="L925" s="223"/>
      <c r="M925" s="223"/>
      <c r="N925" s="222"/>
      <c r="O925" s="222"/>
      <c r="P925" s="222"/>
      <c r="Q925" s="222"/>
      <c r="R925" s="223"/>
      <c r="S925" s="223"/>
      <c r="T925" s="223"/>
      <c r="U925" s="223"/>
      <c r="V925" s="223"/>
      <c r="W925" s="223"/>
      <c r="X925" s="223"/>
      <c r="Y925" s="223"/>
      <c r="Z925" s="212"/>
      <c r="AA925" s="212"/>
      <c r="AB925" s="212"/>
      <c r="AC925" s="212"/>
      <c r="AD925" s="212"/>
      <c r="AE925" s="212"/>
      <c r="AF925" s="212"/>
      <c r="AG925" s="212" t="s">
        <v>243</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1" x14ac:dyDescent="0.2">
      <c r="A926" s="233">
        <v>200</v>
      </c>
      <c r="B926" s="234" t="s">
        <v>1111</v>
      </c>
      <c r="C926" s="244" t="s">
        <v>1112</v>
      </c>
      <c r="D926" s="235" t="s">
        <v>450</v>
      </c>
      <c r="E926" s="236">
        <v>8.8000000000000007</v>
      </c>
      <c r="F926" s="237">
        <f>H926+J926</f>
        <v>0</v>
      </c>
      <c r="G926" s="237">
        <f>ROUND(E926*F926,2)</f>
        <v>0</v>
      </c>
      <c r="H926" s="238"/>
      <c r="I926" s="237">
        <f>ROUND(E926*H926,2)</f>
        <v>0</v>
      </c>
      <c r="J926" s="238"/>
      <c r="K926" s="237">
        <f>ROUND(E926*J926,2)</f>
        <v>0</v>
      </c>
      <c r="L926" s="237">
        <v>21</v>
      </c>
      <c r="M926" s="237">
        <f>G926*(1+L926/100)</f>
        <v>0</v>
      </c>
      <c r="N926" s="236">
        <v>1.5200000000000001E-3</v>
      </c>
      <c r="O926" s="236">
        <f>ROUND(E926*N926,2)</f>
        <v>0.01</v>
      </c>
      <c r="P926" s="236">
        <v>0</v>
      </c>
      <c r="Q926" s="236">
        <f>ROUND(E926*P926,2)</f>
        <v>0</v>
      </c>
      <c r="R926" s="237" t="s">
        <v>1104</v>
      </c>
      <c r="S926" s="237" t="s">
        <v>238</v>
      </c>
      <c r="T926" s="239" t="s">
        <v>238</v>
      </c>
      <c r="U926" s="223">
        <v>1.173</v>
      </c>
      <c r="V926" s="223">
        <f>ROUND(E926*U926,2)</f>
        <v>10.32</v>
      </c>
      <c r="W926" s="223"/>
      <c r="X926" s="223" t="s">
        <v>262</v>
      </c>
      <c r="Y926" s="223" t="s">
        <v>241</v>
      </c>
      <c r="Z926" s="212"/>
      <c r="AA926" s="212"/>
      <c r="AB926" s="212"/>
      <c r="AC926" s="212"/>
      <c r="AD926" s="212"/>
      <c r="AE926" s="212"/>
      <c r="AF926" s="212"/>
      <c r="AG926" s="212" t="s">
        <v>263</v>
      </c>
      <c r="AH926" s="212"/>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2" x14ac:dyDescent="0.2">
      <c r="A927" s="219"/>
      <c r="B927" s="220"/>
      <c r="C927" s="254" t="s">
        <v>1105</v>
      </c>
      <c r="D927" s="251"/>
      <c r="E927" s="251"/>
      <c r="F927" s="251"/>
      <c r="G927" s="251"/>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265</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2" x14ac:dyDescent="0.2">
      <c r="A928" s="219"/>
      <c r="B928" s="220"/>
      <c r="C928" s="255" t="s">
        <v>1113</v>
      </c>
      <c r="D928" s="249"/>
      <c r="E928" s="250">
        <v>8.8000000000000007</v>
      </c>
      <c r="F928" s="223"/>
      <c r="G928" s="223"/>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267</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56"/>
      <c r="D929" s="241"/>
      <c r="E929" s="241"/>
      <c r="F929" s="241"/>
      <c r="G929" s="241"/>
      <c r="H929" s="223"/>
      <c r="I929" s="223"/>
      <c r="J929" s="223"/>
      <c r="K929" s="223"/>
      <c r="L929" s="223"/>
      <c r="M929" s="223"/>
      <c r="N929" s="222"/>
      <c r="O929" s="222"/>
      <c r="P929" s="222"/>
      <c r="Q929" s="222"/>
      <c r="R929" s="223"/>
      <c r="S929" s="223"/>
      <c r="T929" s="223"/>
      <c r="U929" s="223"/>
      <c r="V929" s="223"/>
      <c r="W929" s="223"/>
      <c r="X929" s="223"/>
      <c r="Y929" s="223"/>
      <c r="Z929" s="212"/>
      <c r="AA929" s="212"/>
      <c r="AB929" s="212"/>
      <c r="AC929" s="212"/>
      <c r="AD929" s="212"/>
      <c r="AE929" s="212"/>
      <c r="AF929" s="212"/>
      <c r="AG929" s="212" t="s">
        <v>243</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1" x14ac:dyDescent="0.2">
      <c r="A930" s="233">
        <v>201</v>
      </c>
      <c r="B930" s="234" t="s">
        <v>1114</v>
      </c>
      <c r="C930" s="244" t="s">
        <v>1115</v>
      </c>
      <c r="D930" s="235" t="s">
        <v>450</v>
      </c>
      <c r="E930" s="236">
        <v>6.1</v>
      </c>
      <c r="F930" s="237">
        <f>H930+J930</f>
        <v>0</v>
      </c>
      <c r="G930" s="237">
        <f>ROUND(E930*F930,2)</f>
        <v>0</v>
      </c>
      <c r="H930" s="238"/>
      <c r="I930" s="237">
        <f>ROUND(E930*H930,2)</f>
        <v>0</v>
      </c>
      <c r="J930" s="238"/>
      <c r="K930" s="237">
        <f>ROUND(E930*J930,2)</f>
        <v>0</v>
      </c>
      <c r="L930" s="237">
        <v>21</v>
      </c>
      <c r="M930" s="237">
        <f>G930*(1+L930/100)</f>
        <v>0</v>
      </c>
      <c r="N930" s="236">
        <v>7.7999999999999999E-4</v>
      </c>
      <c r="O930" s="236">
        <f>ROUND(E930*N930,2)</f>
        <v>0</v>
      </c>
      <c r="P930" s="236">
        <v>0</v>
      </c>
      <c r="Q930" s="236">
        <f>ROUND(E930*P930,2)</f>
        <v>0</v>
      </c>
      <c r="R930" s="237" t="s">
        <v>1104</v>
      </c>
      <c r="S930" s="237" t="s">
        <v>238</v>
      </c>
      <c r="T930" s="239" t="s">
        <v>238</v>
      </c>
      <c r="U930" s="223">
        <v>0.81899999999999995</v>
      </c>
      <c r="V930" s="223">
        <f>ROUND(E930*U930,2)</f>
        <v>5</v>
      </c>
      <c r="W930" s="223"/>
      <c r="X930" s="223" t="s">
        <v>262</v>
      </c>
      <c r="Y930" s="223" t="s">
        <v>241</v>
      </c>
      <c r="Z930" s="212"/>
      <c r="AA930" s="212"/>
      <c r="AB930" s="212"/>
      <c r="AC930" s="212"/>
      <c r="AD930" s="212"/>
      <c r="AE930" s="212"/>
      <c r="AF930" s="212"/>
      <c r="AG930" s="212" t="s">
        <v>263</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2" x14ac:dyDescent="0.2">
      <c r="A931" s="219"/>
      <c r="B931" s="220"/>
      <c r="C931" s="254" t="s">
        <v>1105</v>
      </c>
      <c r="D931" s="251"/>
      <c r="E931" s="251"/>
      <c r="F931" s="251"/>
      <c r="G931" s="251"/>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265</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55" t="s">
        <v>1116</v>
      </c>
      <c r="D932" s="249"/>
      <c r="E932" s="250">
        <v>4.5</v>
      </c>
      <c r="F932" s="223"/>
      <c r="G932" s="223"/>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267</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55" t="s">
        <v>1117</v>
      </c>
      <c r="D933" s="249"/>
      <c r="E933" s="250">
        <v>1.6</v>
      </c>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267</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56"/>
      <c r="D934" s="241"/>
      <c r="E934" s="241"/>
      <c r="F934" s="241"/>
      <c r="G934" s="241"/>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243</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1" x14ac:dyDescent="0.2">
      <c r="A935" s="233">
        <v>202</v>
      </c>
      <c r="B935" s="234" t="s">
        <v>1118</v>
      </c>
      <c r="C935" s="244" t="s">
        <v>1119</v>
      </c>
      <c r="D935" s="235" t="s">
        <v>450</v>
      </c>
      <c r="E935" s="236">
        <v>3</v>
      </c>
      <c r="F935" s="237">
        <f>H935+J935</f>
        <v>0</v>
      </c>
      <c r="G935" s="237">
        <f>ROUND(E935*F935,2)</f>
        <v>0</v>
      </c>
      <c r="H935" s="238"/>
      <c r="I935" s="237">
        <f>ROUND(E935*H935,2)</f>
        <v>0</v>
      </c>
      <c r="J935" s="238"/>
      <c r="K935" s="237">
        <f>ROUND(E935*J935,2)</f>
        <v>0</v>
      </c>
      <c r="L935" s="237">
        <v>21</v>
      </c>
      <c r="M935" s="237">
        <f>G935*(1+L935/100)</f>
        <v>0</v>
      </c>
      <c r="N935" s="236">
        <v>2.48E-3</v>
      </c>
      <c r="O935" s="236">
        <f>ROUND(E935*N935,2)</f>
        <v>0.01</v>
      </c>
      <c r="P935" s="236">
        <v>0</v>
      </c>
      <c r="Q935" s="236">
        <f>ROUND(E935*P935,2)</f>
        <v>0</v>
      </c>
      <c r="R935" s="237" t="s">
        <v>1104</v>
      </c>
      <c r="S935" s="237" t="s">
        <v>238</v>
      </c>
      <c r="T935" s="239" t="s">
        <v>238</v>
      </c>
      <c r="U935" s="223">
        <v>0.749</v>
      </c>
      <c r="V935" s="223">
        <f>ROUND(E935*U935,2)</f>
        <v>2.25</v>
      </c>
      <c r="W935" s="223"/>
      <c r="X935" s="223" t="s">
        <v>262</v>
      </c>
      <c r="Y935" s="223" t="s">
        <v>241</v>
      </c>
      <c r="Z935" s="212"/>
      <c r="AA935" s="212"/>
      <c r="AB935" s="212"/>
      <c r="AC935" s="212"/>
      <c r="AD935" s="212"/>
      <c r="AE935" s="212"/>
      <c r="AF935" s="212"/>
      <c r="AG935" s="212" t="s">
        <v>263</v>
      </c>
      <c r="AH935" s="212"/>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2" x14ac:dyDescent="0.2">
      <c r="A936" s="219"/>
      <c r="B936" s="220"/>
      <c r="C936" s="254" t="s">
        <v>1105</v>
      </c>
      <c r="D936" s="251"/>
      <c r="E936" s="251"/>
      <c r="F936" s="251"/>
      <c r="G936" s="251"/>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265</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55" t="s">
        <v>118</v>
      </c>
      <c r="D937" s="249"/>
      <c r="E937" s="250">
        <v>3</v>
      </c>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267</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2" x14ac:dyDescent="0.2">
      <c r="A938" s="219"/>
      <c r="B938" s="220"/>
      <c r="C938" s="256"/>
      <c r="D938" s="241"/>
      <c r="E938" s="241"/>
      <c r="F938" s="241"/>
      <c r="G938" s="241"/>
      <c r="H938" s="223"/>
      <c r="I938" s="223"/>
      <c r="J938" s="223"/>
      <c r="K938" s="223"/>
      <c r="L938" s="223"/>
      <c r="M938" s="223"/>
      <c r="N938" s="222"/>
      <c r="O938" s="222"/>
      <c r="P938" s="222"/>
      <c r="Q938" s="222"/>
      <c r="R938" s="223"/>
      <c r="S938" s="223"/>
      <c r="T938" s="223"/>
      <c r="U938" s="223"/>
      <c r="V938" s="223"/>
      <c r="W938" s="223"/>
      <c r="X938" s="223"/>
      <c r="Y938" s="223"/>
      <c r="Z938" s="212"/>
      <c r="AA938" s="212"/>
      <c r="AB938" s="212"/>
      <c r="AC938" s="212"/>
      <c r="AD938" s="212"/>
      <c r="AE938" s="212"/>
      <c r="AF938" s="212"/>
      <c r="AG938" s="212" t="s">
        <v>243</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ht="22.5" outlineLevel="1" x14ac:dyDescent="0.2">
      <c r="A939" s="233">
        <v>203</v>
      </c>
      <c r="B939" s="234" t="s">
        <v>1120</v>
      </c>
      <c r="C939" s="244" t="s">
        <v>1121</v>
      </c>
      <c r="D939" s="235" t="s">
        <v>450</v>
      </c>
      <c r="E939" s="236">
        <v>12.4</v>
      </c>
      <c r="F939" s="237">
        <f>H939+J939</f>
        <v>0</v>
      </c>
      <c r="G939" s="237">
        <f>ROUND(E939*F939,2)</f>
        <v>0</v>
      </c>
      <c r="H939" s="238"/>
      <c r="I939" s="237">
        <f>ROUND(E939*H939,2)</f>
        <v>0</v>
      </c>
      <c r="J939" s="238"/>
      <c r="K939" s="237">
        <f>ROUND(E939*J939,2)</f>
        <v>0</v>
      </c>
      <c r="L939" s="237">
        <v>21</v>
      </c>
      <c r="M939" s="237">
        <f>G939*(1+L939/100)</f>
        <v>0</v>
      </c>
      <c r="N939" s="236">
        <v>2.0999999999999999E-3</v>
      </c>
      <c r="O939" s="236">
        <f>ROUND(E939*N939,2)</f>
        <v>0.03</v>
      </c>
      <c r="P939" s="236">
        <v>0</v>
      </c>
      <c r="Q939" s="236">
        <f>ROUND(E939*P939,2)</f>
        <v>0</v>
      </c>
      <c r="R939" s="237" t="s">
        <v>1104</v>
      </c>
      <c r="S939" s="237" t="s">
        <v>238</v>
      </c>
      <c r="T939" s="239" t="s">
        <v>238</v>
      </c>
      <c r="U939" s="223">
        <v>0.8</v>
      </c>
      <c r="V939" s="223">
        <f>ROUND(E939*U939,2)</f>
        <v>9.92</v>
      </c>
      <c r="W939" s="223"/>
      <c r="X939" s="223" t="s">
        <v>262</v>
      </c>
      <c r="Y939" s="223" t="s">
        <v>241</v>
      </c>
      <c r="Z939" s="212"/>
      <c r="AA939" s="212"/>
      <c r="AB939" s="212"/>
      <c r="AC939" s="212"/>
      <c r="AD939" s="212"/>
      <c r="AE939" s="212"/>
      <c r="AF939" s="212"/>
      <c r="AG939" s="212" t="s">
        <v>263</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54" t="s">
        <v>1105</v>
      </c>
      <c r="D940" s="251"/>
      <c r="E940" s="251"/>
      <c r="F940" s="251"/>
      <c r="G940" s="251"/>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265</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55" t="s">
        <v>1122</v>
      </c>
      <c r="D941" s="249"/>
      <c r="E941" s="250">
        <v>12.4</v>
      </c>
      <c r="F941" s="223"/>
      <c r="G941" s="223"/>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267</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2" x14ac:dyDescent="0.2">
      <c r="A942" s="219"/>
      <c r="B942" s="220"/>
      <c r="C942" s="256"/>
      <c r="D942" s="241"/>
      <c r="E942" s="241"/>
      <c r="F942" s="241"/>
      <c r="G942" s="241"/>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243</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ht="22.5" outlineLevel="1" x14ac:dyDescent="0.2">
      <c r="A943" s="233">
        <v>204</v>
      </c>
      <c r="B943" s="234" t="s">
        <v>1123</v>
      </c>
      <c r="C943" s="244" t="s">
        <v>1124</v>
      </c>
      <c r="D943" s="235" t="s">
        <v>450</v>
      </c>
      <c r="E943" s="236">
        <v>10.5</v>
      </c>
      <c r="F943" s="237">
        <f>H943+J943</f>
        <v>0</v>
      </c>
      <c r="G943" s="237">
        <f>ROUND(E943*F943,2)</f>
        <v>0</v>
      </c>
      <c r="H943" s="238"/>
      <c r="I943" s="237">
        <f>ROUND(E943*H943,2)</f>
        <v>0</v>
      </c>
      <c r="J943" s="238"/>
      <c r="K943" s="237">
        <f>ROUND(E943*J943,2)</f>
        <v>0</v>
      </c>
      <c r="L943" s="237">
        <v>21</v>
      </c>
      <c r="M943" s="237">
        <f>G943*(1+L943/100)</f>
        <v>0</v>
      </c>
      <c r="N943" s="236">
        <v>2.5200000000000001E-3</v>
      </c>
      <c r="O943" s="236">
        <f>ROUND(E943*N943,2)</f>
        <v>0.03</v>
      </c>
      <c r="P943" s="236">
        <v>0</v>
      </c>
      <c r="Q943" s="236">
        <f>ROUND(E943*P943,2)</f>
        <v>0</v>
      </c>
      <c r="R943" s="237" t="s">
        <v>1104</v>
      </c>
      <c r="S943" s="237" t="s">
        <v>238</v>
      </c>
      <c r="T943" s="239" t="s">
        <v>238</v>
      </c>
      <c r="U943" s="223">
        <v>0.8</v>
      </c>
      <c r="V943" s="223">
        <f>ROUND(E943*U943,2)</f>
        <v>8.4</v>
      </c>
      <c r="W943" s="223"/>
      <c r="X943" s="223" t="s">
        <v>262</v>
      </c>
      <c r="Y943" s="223" t="s">
        <v>241</v>
      </c>
      <c r="Z943" s="212"/>
      <c r="AA943" s="212"/>
      <c r="AB943" s="212"/>
      <c r="AC943" s="212"/>
      <c r="AD943" s="212"/>
      <c r="AE943" s="212"/>
      <c r="AF943" s="212"/>
      <c r="AG943" s="212" t="s">
        <v>263</v>
      </c>
      <c r="AH943" s="212"/>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2" x14ac:dyDescent="0.2">
      <c r="A944" s="219"/>
      <c r="B944" s="220"/>
      <c r="C944" s="254" t="s">
        <v>1105</v>
      </c>
      <c r="D944" s="251"/>
      <c r="E944" s="251"/>
      <c r="F944" s="251"/>
      <c r="G944" s="251"/>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265</v>
      </c>
      <c r="AH944" s="212"/>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2" x14ac:dyDescent="0.2">
      <c r="A945" s="219"/>
      <c r="B945" s="220"/>
      <c r="C945" s="255" t="s">
        <v>1125</v>
      </c>
      <c r="D945" s="249"/>
      <c r="E945" s="250">
        <v>10.5</v>
      </c>
      <c r="F945" s="223"/>
      <c r="G945" s="223"/>
      <c r="H945" s="223"/>
      <c r="I945" s="223"/>
      <c r="J945" s="223"/>
      <c r="K945" s="223"/>
      <c r="L945" s="223"/>
      <c r="M945" s="223"/>
      <c r="N945" s="222"/>
      <c r="O945" s="222"/>
      <c r="P945" s="222"/>
      <c r="Q945" s="222"/>
      <c r="R945" s="223"/>
      <c r="S945" s="223"/>
      <c r="T945" s="223"/>
      <c r="U945" s="223"/>
      <c r="V945" s="223"/>
      <c r="W945" s="223"/>
      <c r="X945" s="223"/>
      <c r="Y945" s="223"/>
      <c r="Z945" s="212"/>
      <c r="AA945" s="212"/>
      <c r="AB945" s="212"/>
      <c r="AC945" s="212"/>
      <c r="AD945" s="212"/>
      <c r="AE945" s="212"/>
      <c r="AF945" s="212"/>
      <c r="AG945" s="212" t="s">
        <v>267</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2" x14ac:dyDescent="0.2">
      <c r="A946" s="219"/>
      <c r="B946" s="220"/>
      <c r="C946" s="256"/>
      <c r="D946" s="241"/>
      <c r="E946" s="241"/>
      <c r="F946" s="241"/>
      <c r="G946" s="241"/>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243</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ht="22.5" outlineLevel="1" x14ac:dyDescent="0.2">
      <c r="A947" s="233">
        <v>205</v>
      </c>
      <c r="B947" s="234" t="s">
        <v>1126</v>
      </c>
      <c r="C947" s="244" t="s">
        <v>1127</v>
      </c>
      <c r="D947" s="235" t="s">
        <v>450</v>
      </c>
      <c r="E947" s="236">
        <v>18</v>
      </c>
      <c r="F947" s="237">
        <f>H947+J947</f>
        <v>0</v>
      </c>
      <c r="G947" s="237">
        <f>ROUND(E947*F947,2)</f>
        <v>0</v>
      </c>
      <c r="H947" s="238"/>
      <c r="I947" s="237">
        <f>ROUND(E947*H947,2)</f>
        <v>0</v>
      </c>
      <c r="J947" s="238"/>
      <c r="K947" s="237">
        <f>ROUND(E947*J947,2)</f>
        <v>0</v>
      </c>
      <c r="L947" s="237">
        <v>21</v>
      </c>
      <c r="M947" s="237">
        <f>G947*(1+L947/100)</f>
        <v>0</v>
      </c>
      <c r="N947" s="236">
        <v>3.5699999999999998E-3</v>
      </c>
      <c r="O947" s="236">
        <f>ROUND(E947*N947,2)</f>
        <v>0.06</v>
      </c>
      <c r="P947" s="236">
        <v>0</v>
      </c>
      <c r="Q947" s="236">
        <f>ROUND(E947*P947,2)</f>
        <v>0</v>
      </c>
      <c r="R947" s="237" t="s">
        <v>1104</v>
      </c>
      <c r="S947" s="237" t="s">
        <v>238</v>
      </c>
      <c r="T947" s="239" t="s">
        <v>238</v>
      </c>
      <c r="U947" s="223">
        <v>0.55000000000000004</v>
      </c>
      <c r="V947" s="223">
        <f>ROUND(E947*U947,2)</f>
        <v>9.9</v>
      </c>
      <c r="W947" s="223"/>
      <c r="X947" s="223" t="s">
        <v>262</v>
      </c>
      <c r="Y947" s="223" t="s">
        <v>241</v>
      </c>
      <c r="Z947" s="212"/>
      <c r="AA947" s="212"/>
      <c r="AB947" s="212"/>
      <c r="AC947" s="212"/>
      <c r="AD947" s="212"/>
      <c r="AE947" s="212"/>
      <c r="AF947" s="212"/>
      <c r="AG947" s="212" t="s">
        <v>263</v>
      </c>
      <c r="AH947" s="212"/>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2" x14ac:dyDescent="0.2">
      <c r="A948" s="219"/>
      <c r="B948" s="220"/>
      <c r="C948" s="254" t="s">
        <v>1105</v>
      </c>
      <c r="D948" s="251"/>
      <c r="E948" s="251"/>
      <c r="F948" s="251"/>
      <c r="G948" s="251"/>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265</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2" x14ac:dyDescent="0.2">
      <c r="A949" s="219"/>
      <c r="B949" s="220"/>
      <c r="C949" s="255" t="s">
        <v>1128</v>
      </c>
      <c r="D949" s="249"/>
      <c r="E949" s="250">
        <v>12.5</v>
      </c>
      <c r="F949" s="223"/>
      <c r="G949" s="223"/>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267</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55" t="s">
        <v>1129</v>
      </c>
      <c r="D950" s="249"/>
      <c r="E950" s="250">
        <v>5.5</v>
      </c>
      <c r="F950" s="223"/>
      <c r="G950" s="223"/>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267</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56"/>
      <c r="D951" s="241"/>
      <c r="E951" s="241"/>
      <c r="F951" s="241"/>
      <c r="G951" s="241"/>
      <c r="H951" s="223"/>
      <c r="I951" s="223"/>
      <c r="J951" s="223"/>
      <c r="K951" s="223"/>
      <c r="L951" s="223"/>
      <c r="M951" s="223"/>
      <c r="N951" s="222"/>
      <c r="O951" s="222"/>
      <c r="P951" s="222"/>
      <c r="Q951" s="222"/>
      <c r="R951" s="223"/>
      <c r="S951" s="223"/>
      <c r="T951" s="223"/>
      <c r="U951" s="223"/>
      <c r="V951" s="223"/>
      <c r="W951" s="223"/>
      <c r="X951" s="223"/>
      <c r="Y951" s="223"/>
      <c r="Z951" s="212"/>
      <c r="AA951" s="212"/>
      <c r="AB951" s="212"/>
      <c r="AC951" s="212"/>
      <c r="AD951" s="212"/>
      <c r="AE951" s="212"/>
      <c r="AF951" s="212"/>
      <c r="AG951" s="212" t="s">
        <v>243</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ht="22.5" outlineLevel="1" x14ac:dyDescent="0.2">
      <c r="A952" s="233">
        <v>206</v>
      </c>
      <c r="B952" s="234" t="s">
        <v>1130</v>
      </c>
      <c r="C952" s="244" t="s">
        <v>1131</v>
      </c>
      <c r="D952" s="235" t="s">
        <v>450</v>
      </c>
      <c r="E952" s="236">
        <v>11.5</v>
      </c>
      <c r="F952" s="237">
        <f>H952+J952</f>
        <v>0</v>
      </c>
      <c r="G952" s="237">
        <f>ROUND(E952*F952,2)</f>
        <v>0</v>
      </c>
      <c r="H952" s="238"/>
      <c r="I952" s="237">
        <f>ROUND(E952*H952,2)</f>
        <v>0</v>
      </c>
      <c r="J952" s="238"/>
      <c r="K952" s="237">
        <f>ROUND(E952*J952,2)</f>
        <v>0</v>
      </c>
      <c r="L952" s="237">
        <v>21</v>
      </c>
      <c r="M952" s="237">
        <f>G952*(1+L952/100)</f>
        <v>0</v>
      </c>
      <c r="N952" s="236">
        <v>1.8500000000000001E-3</v>
      </c>
      <c r="O952" s="236">
        <f>ROUND(E952*N952,2)</f>
        <v>0.02</v>
      </c>
      <c r="P952" s="236">
        <v>0</v>
      </c>
      <c r="Q952" s="236">
        <f>ROUND(E952*P952,2)</f>
        <v>0</v>
      </c>
      <c r="R952" s="237" t="s">
        <v>1104</v>
      </c>
      <c r="S952" s="237" t="s">
        <v>238</v>
      </c>
      <c r="T952" s="239" t="s">
        <v>238</v>
      </c>
      <c r="U952" s="223">
        <v>0.79669999999999996</v>
      </c>
      <c r="V952" s="223">
        <f>ROUND(E952*U952,2)</f>
        <v>9.16</v>
      </c>
      <c r="W952" s="223"/>
      <c r="X952" s="223" t="s">
        <v>262</v>
      </c>
      <c r="Y952" s="223" t="s">
        <v>241</v>
      </c>
      <c r="Z952" s="212"/>
      <c r="AA952" s="212"/>
      <c r="AB952" s="212"/>
      <c r="AC952" s="212"/>
      <c r="AD952" s="212"/>
      <c r="AE952" s="212"/>
      <c r="AF952" s="212"/>
      <c r="AG952" s="212" t="s">
        <v>263</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2" x14ac:dyDescent="0.2">
      <c r="A953" s="219"/>
      <c r="B953" s="220"/>
      <c r="C953" s="254" t="s">
        <v>1105</v>
      </c>
      <c r="D953" s="251"/>
      <c r="E953" s="251"/>
      <c r="F953" s="251"/>
      <c r="G953" s="251"/>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265</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2" x14ac:dyDescent="0.2">
      <c r="A954" s="219"/>
      <c r="B954" s="220"/>
      <c r="C954" s="255" t="s">
        <v>1132</v>
      </c>
      <c r="D954" s="249"/>
      <c r="E954" s="250">
        <v>8.5</v>
      </c>
      <c r="F954" s="223"/>
      <c r="G954" s="223"/>
      <c r="H954" s="223"/>
      <c r="I954" s="223"/>
      <c r="J954" s="223"/>
      <c r="K954" s="223"/>
      <c r="L954" s="223"/>
      <c r="M954" s="223"/>
      <c r="N954" s="222"/>
      <c r="O954" s="222"/>
      <c r="P954" s="222"/>
      <c r="Q954" s="222"/>
      <c r="R954" s="223"/>
      <c r="S954" s="223"/>
      <c r="T954" s="223"/>
      <c r="U954" s="223"/>
      <c r="V954" s="223"/>
      <c r="W954" s="223"/>
      <c r="X954" s="223"/>
      <c r="Y954" s="223"/>
      <c r="Z954" s="212"/>
      <c r="AA954" s="212"/>
      <c r="AB954" s="212"/>
      <c r="AC954" s="212"/>
      <c r="AD954" s="212"/>
      <c r="AE954" s="212"/>
      <c r="AF954" s="212"/>
      <c r="AG954" s="212" t="s">
        <v>267</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55" t="s">
        <v>1133</v>
      </c>
      <c r="D955" s="249"/>
      <c r="E955" s="250">
        <v>3</v>
      </c>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267</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56"/>
      <c r="D956" s="241"/>
      <c r="E956" s="241"/>
      <c r="F956" s="241"/>
      <c r="G956" s="241"/>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243</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ht="22.5" outlineLevel="1" x14ac:dyDescent="0.2">
      <c r="A957" s="233">
        <v>207</v>
      </c>
      <c r="B957" s="234" t="s">
        <v>1134</v>
      </c>
      <c r="C957" s="244" t="s">
        <v>1135</v>
      </c>
      <c r="D957" s="235" t="s">
        <v>450</v>
      </c>
      <c r="E957" s="236">
        <v>13</v>
      </c>
      <c r="F957" s="237">
        <f>H957+J957</f>
        <v>0</v>
      </c>
      <c r="G957" s="237">
        <f>ROUND(E957*F957,2)</f>
        <v>0</v>
      </c>
      <c r="H957" s="238"/>
      <c r="I957" s="237">
        <f>ROUND(E957*H957,2)</f>
        <v>0</v>
      </c>
      <c r="J957" s="238"/>
      <c r="K957" s="237">
        <f>ROUND(E957*J957,2)</f>
        <v>0</v>
      </c>
      <c r="L957" s="237">
        <v>21</v>
      </c>
      <c r="M957" s="237">
        <f>G957*(1+L957/100)</f>
        <v>0</v>
      </c>
      <c r="N957" s="236">
        <v>2.8800000000000002E-3</v>
      </c>
      <c r="O957" s="236">
        <f>ROUND(E957*N957,2)</f>
        <v>0.04</v>
      </c>
      <c r="P957" s="236">
        <v>0</v>
      </c>
      <c r="Q957" s="236">
        <f>ROUND(E957*P957,2)</f>
        <v>0</v>
      </c>
      <c r="R957" s="237" t="s">
        <v>1104</v>
      </c>
      <c r="S957" s="237" t="s">
        <v>238</v>
      </c>
      <c r="T957" s="239" t="s">
        <v>238</v>
      </c>
      <c r="U957" s="223">
        <v>0.84570000000000001</v>
      </c>
      <c r="V957" s="223">
        <f>ROUND(E957*U957,2)</f>
        <v>10.99</v>
      </c>
      <c r="W957" s="223"/>
      <c r="X957" s="223" t="s">
        <v>262</v>
      </c>
      <c r="Y957" s="223" t="s">
        <v>241</v>
      </c>
      <c r="Z957" s="212"/>
      <c r="AA957" s="212"/>
      <c r="AB957" s="212"/>
      <c r="AC957" s="212"/>
      <c r="AD957" s="212"/>
      <c r="AE957" s="212"/>
      <c r="AF957" s="212"/>
      <c r="AG957" s="212" t="s">
        <v>263</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54" t="s">
        <v>1105</v>
      </c>
      <c r="D958" s="251"/>
      <c r="E958" s="251"/>
      <c r="F958" s="251"/>
      <c r="G958" s="251"/>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265</v>
      </c>
      <c r="AH958" s="212"/>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2" x14ac:dyDescent="0.2">
      <c r="A959" s="219"/>
      <c r="B959" s="220"/>
      <c r="C959" s="255" t="s">
        <v>1136</v>
      </c>
      <c r="D959" s="249"/>
      <c r="E959" s="250">
        <v>13</v>
      </c>
      <c r="F959" s="223"/>
      <c r="G959" s="223"/>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267</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2" x14ac:dyDescent="0.2">
      <c r="A960" s="219"/>
      <c r="B960" s="220"/>
      <c r="C960" s="256"/>
      <c r="D960" s="241"/>
      <c r="E960" s="241"/>
      <c r="F960" s="241"/>
      <c r="G960" s="241"/>
      <c r="H960" s="223"/>
      <c r="I960" s="223"/>
      <c r="J960" s="223"/>
      <c r="K960" s="223"/>
      <c r="L960" s="223"/>
      <c r="M960" s="223"/>
      <c r="N960" s="222"/>
      <c r="O960" s="222"/>
      <c r="P960" s="222"/>
      <c r="Q960" s="222"/>
      <c r="R960" s="223"/>
      <c r="S960" s="223"/>
      <c r="T960" s="223"/>
      <c r="U960" s="223"/>
      <c r="V960" s="223"/>
      <c r="W960" s="223"/>
      <c r="X960" s="223"/>
      <c r="Y960" s="223"/>
      <c r="Z960" s="212"/>
      <c r="AA960" s="212"/>
      <c r="AB960" s="212"/>
      <c r="AC960" s="212"/>
      <c r="AD960" s="212"/>
      <c r="AE960" s="212"/>
      <c r="AF960" s="212"/>
      <c r="AG960" s="212" t="s">
        <v>243</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1" x14ac:dyDescent="0.2">
      <c r="A961" s="233">
        <v>208</v>
      </c>
      <c r="B961" s="234" t="s">
        <v>1137</v>
      </c>
      <c r="C961" s="244" t="s">
        <v>1138</v>
      </c>
      <c r="D961" s="235" t="s">
        <v>450</v>
      </c>
      <c r="E961" s="236">
        <v>4</v>
      </c>
      <c r="F961" s="237">
        <f>H961+J961</f>
        <v>0</v>
      </c>
      <c r="G961" s="237">
        <f>ROUND(E961*F961,2)</f>
        <v>0</v>
      </c>
      <c r="H961" s="238"/>
      <c r="I961" s="237">
        <f>ROUND(E961*H961,2)</f>
        <v>0</v>
      </c>
      <c r="J961" s="238"/>
      <c r="K961" s="237">
        <f>ROUND(E961*J961,2)</f>
        <v>0</v>
      </c>
      <c r="L961" s="237">
        <v>21</v>
      </c>
      <c r="M961" s="237">
        <f>G961*(1+L961/100)</f>
        <v>0</v>
      </c>
      <c r="N961" s="236">
        <v>2.9499999999999999E-3</v>
      </c>
      <c r="O961" s="236">
        <f>ROUND(E961*N961,2)</f>
        <v>0.01</v>
      </c>
      <c r="P961" s="236">
        <v>0</v>
      </c>
      <c r="Q961" s="236">
        <f>ROUND(E961*P961,2)</f>
        <v>0</v>
      </c>
      <c r="R961" s="237" t="s">
        <v>1104</v>
      </c>
      <c r="S961" s="237" t="s">
        <v>238</v>
      </c>
      <c r="T961" s="239" t="s">
        <v>238</v>
      </c>
      <c r="U961" s="223">
        <v>0.44209999999999999</v>
      </c>
      <c r="V961" s="223">
        <f>ROUND(E961*U961,2)</f>
        <v>1.77</v>
      </c>
      <c r="W961" s="223"/>
      <c r="X961" s="223" t="s">
        <v>262</v>
      </c>
      <c r="Y961" s="223" t="s">
        <v>241</v>
      </c>
      <c r="Z961" s="212"/>
      <c r="AA961" s="212"/>
      <c r="AB961" s="212"/>
      <c r="AC961" s="212"/>
      <c r="AD961" s="212"/>
      <c r="AE961" s="212"/>
      <c r="AF961" s="212"/>
      <c r="AG961" s="212" t="s">
        <v>263</v>
      </c>
      <c r="AH961" s="212"/>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2" x14ac:dyDescent="0.2">
      <c r="A962" s="219"/>
      <c r="B962" s="220"/>
      <c r="C962" s="254" t="s">
        <v>1105</v>
      </c>
      <c r="D962" s="251"/>
      <c r="E962" s="251"/>
      <c r="F962" s="251"/>
      <c r="G962" s="251"/>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265</v>
      </c>
      <c r="AH962" s="212"/>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2" x14ac:dyDescent="0.2">
      <c r="A963" s="219"/>
      <c r="B963" s="220"/>
      <c r="C963" s="255" t="s">
        <v>120</v>
      </c>
      <c r="D963" s="249"/>
      <c r="E963" s="250">
        <v>4</v>
      </c>
      <c r="F963" s="223"/>
      <c r="G963" s="223"/>
      <c r="H963" s="223"/>
      <c r="I963" s="223"/>
      <c r="J963" s="223"/>
      <c r="K963" s="223"/>
      <c r="L963" s="223"/>
      <c r="M963" s="223"/>
      <c r="N963" s="222"/>
      <c r="O963" s="222"/>
      <c r="P963" s="222"/>
      <c r="Q963" s="222"/>
      <c r="R963" s="223"/>
      <c r="S963" s="223"/>
      <c r="T963" s="223"/>
      <c r="U963" s="223"/>
      <c r="V963" s="223"/>
      <c r="W963" s="223"/>
      <c r="X963" s="223"/>
      <c r="Y963" s="223"/>
      <c r="Z963" s="212"/>
      <c r="AA963" s="212"/>
      <c r="AB963" s="212"/>
      <c r="AC963" s="212"/>
      <c r="AD963" s="212"/>
      <c r="AE963" s="212"/>
      <c r="AF963" s="212"/>
      <c r="AG963" s="212" t="s">
        <v>267</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2" x14ac:dyDescent="0.2">
      <c r="A964" s="219"/>
      <c r="B964" s="220"/>
      <c r="C964" s="256"/>
      <c r="D964" s="241"/>
      <c r="E964" s="241"/>
      <c r="F964" s="241"/>
      <c r="G964" s="241"/>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243</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33">
        <v>209</v>
      </c>
      <c r="B965" s="234" t="s">
        <v>1139</v>
      </c>
      <c r="C965" s="244" t="s">
        <v>1140</v>
      </c>
      <c r="D965" s="235" t="s">
        <v>398</v>
      </c>
      <c r="E965" s="236">
        <v>17</v>
      </c>
      <c r="F965" s="237">
        <f>H965+J965</f>
        <v>0</v>
      </c>
      <c r="G965" s="237">
        <f>ROUND(E965*F965,2)</f>
        <v>0</v>
      </c>
      <c r="H965" s="238"/>
      <c r="I965" s="237">
        <f>ROUND(E965*H965,2)</f>
        <v>0</v>
      </c>
      <c r="J965" s="238"/>
      <c r="K965" s="237">
        <f>ROUND(E965*J965,2)</f>
        <v>0</v>
      </c>
      <c r="L965" s="237">
        <v>21</v>
      </c>
      <c r="M965" s="237">
        <f>G965*(1+L965/100)</f>
        <v>0</v>
      </c>
      <c r="N965" s="236">
        <v>0</v>
      </c>
      <c r="O965" s="236">
        <f>ROUND(E965*N965,2)</f>
        <v>0</v>
      </c>
      <c r="P965" s="236">
        <v>0</v>
      </c>
      <c r="Q965" s="236">
        <f>ROUND(E965*P965,2)</f>
        <v>0</v>
      </c>
      <c r="R965" s="237" t="s">
        <v>1104</v>
      </c>
      <c r="S965" s="237" t="s">
        <v>238</v>
      </c>
      <c r="T965" s="239" t="s">
        <v>238</v>
      </c>
      <c r="U965" s="223">
        <v>0.17399999999999999</v>
      </c>
      <c r="V965" s="223">
        <f>ROUND(E965*U965,2)</f>
        <v>2.96</v>
      </c>
      <c r="W965" s="223"/>
      <c r="X965" s="223" t="s">
        <v>262</v>
      </c>
      <c r="Y965" s="223" t="s">
        <v>241</v>
      </c>
      <c r="Z965" s="212"/>
      <c r="AA965" s="212"/>
      <c r="AB965" s="212"/>
      <c r="AC965" s="212"/>
      <c r="AD965" s="212"/>
      <c r="AE965" s="212"/>
      <c r="AF965" s="212"/>
      <c r="AG965" s="212" t="s">
        <v>263</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54" t="s">
        <v>1141</v>
      </c>
      <c r="D966" s="251"/>
      <c r="E966" s="251"/>
      <c r="F966" s="251"/>
      <c r="G966" s="251"/>
      <c r="H966" s="223"/>
      <c r="I966" s="223"/>
      <c r="J966" s="223"/>
      <c r="K966" s="223"/>
      <c r="L966" s="223"/>
      <c r="M966" s="223"/>
      <c r="N966" s="222"/>
      <c r="O966" s="222"/>
      <c r="P966" s="222"/>
      <c r="Q966" s="222"/>
      <c r="R966" s="223"/>
      <c r="S966" s="223"/>
      <c r="T966" s="223"/>
      <c r="U966" s="223"/>
      <c r="V966" s="223"/>
      <c r="W966" s="223"/>
      <c r="X966" s="223"/>
      <c r="Y966" s="223"/>
      <c r="Z966" s="212"/>
      <c r="AA966" s="212"/>
      <c r="AB966" s="212"/>
      <c r="AC966" s="212"/>
      <c r="AD966" s="212"/>
      <c r="AE966" s="212"/>
      <c r="AF966" s="212"/>
      <c r="AG966" s="212" t="s">
        <v>265</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2" x14ac:dyDescent="0.2">
      <c r="A967" s="219"/>
      <c r="B967" s="220"/>
      <c r="C967" s="255" t="s">
        <v>1142</v>
      </c>
      <c r="D967" s="249"/>
      <c r="E967" s="250">
        <v>17</v>
      </c>
      <c r="F967" s="223"/>
      <c r="G967" s="223"/>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267</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56"/>
      <c r="D968" s="241"/>
      <c r="E968" s="241"/>
      <c r="F968" s="241"/>
      <c r="G968" s="241"/>
      <c r="H968" s="223"/>
      <c r="I968" s="223"/>
      <c r="J968" s="223"/>
      <c r="K968" s="223"/>
      <c r="L968" s="223"/>
      <c r="M968" s="223"/>
      <c r="N968" s="222"/>
      <c r="O968" s="222"/>
      <c r="P968" s="222"/>
      <c r="Q968" s="222"/>
      <c r="R968" s="223"/>
      <c r="S968" s="223"/>
      <c r="T968" s="223"/>
      <c r="U968" s="223"/>
      <c r="V968" s="223"/>
      <c r="W968" s="223"/>
      <c r="X968" s="223"/>
      <c r="Y968" s="223"/>
      <c r="Z968" s="212"/>
      <c r="AA968" s="212"/>
      <c r="AB968" s="212"/>
      <c r="AC968" s="212"/>
      <c r="AD968" s="212"/>
      <c r="AE968" s="212"/>
      <c r="AF968" s="212"/>
      <c r="AG968" s="212" t="s">
        <v>243</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1" x14ac:dyDescent="0.2">
      <c r="A969" s="233">
        <v>210</v>
      </c>
      <c r="B969" s="234" t="s">
        <v>1143</v>
      </c>
      <c r="C969" s="244" t="s">
        <v>1144</v>
      </c>
      <c r="D969" s="235" t="s">
        <v>398</v>
      </c>
      <c r="E969" s="236">
        <v>5</v>
      </c>
      <c r="F969" s="237">
        <f>H969+J969</f>
        <v>0</v>
      </c>
      <c r="G969" s="237">
        <f>ROUND(E969*F969,2)</f>
        <v>0</v>
      </c>
      <c r="H969" s="238"/>
      <c r="I969" s="237">
        <f>ROUND(E969*H969,2)</f>
        <v>0</v>
      </c>
      <c r="J969" s="238"/>
      <c r="K969" s="237">
        <f>ROUND(E969*J969,2)</f>
        <v>0</v>
      </c>
      <c r="L969" s="237">
        <v>21</v>
      </c>
      <c r="M969" s="237">
        <f>G969*(1+L969/100)</f>
        <v>0</v>
      </c>
      <c r="N969" s="236">
        <v>0</v>
      </c>
      <c r="O969" s="236">
        <f>ROUND(E969*N969,2)</f>
        <v>0</v>
      </c>
      <c r="P969" s="236">
        <v>0</v>
      </c>
      <c r="Q969" s="236">
        <f>ROUND(E969*P969,2)</f>
        <v>0</v>
      </c>
      <c r="R969" s="237" t="s">
        <v>1104</v>
      </c>
      <c r="S969" s="237" t="s">
        <v>238</v>
      </c>
      <c r="T969" s="239" t="s">
        <v>238</v>
      </c>
      <c r="U969" s="223">
        <v>0.25900000000000001</v>
      </c>
      <c r="V969" s="223">
        <f>ROUND(E969*U969,2)</f>
        <v>1.3</v>
      </c>
      <c r="W969" s="223"/>
      <c r="X969" s="223" t="s">
        <v>262</v>
      </c>
      <c r="Y969" s="223" t="s">
        <v>241</v>
      </c>
      <c r="Z969" s="212"/>
      <c r="AA969" s="212"/>
      <c r="AB969" s="212"/>
      <c r="AC969" s="212"/>
      <c r="AD969" s="212"/>
      <c r="AE969" s="212"/>
      <c r="AF969" s="212"/>
      <c r="AG969" s="212" t="s">
        <v>263</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2" x14ac:dyDescent="0.2">
      <c r="A970" s="219"/>
      <c r="B970" s="220"/>
      <c r="C970" s="254" t="s">
        <v>1141</v>
      </c>
      <c r="D970" s="251"/>
      <c r="E970" s="251"/>
      <c r="F970" s="251"/>
      <c r="G970" s="251"/>
      <c r="H970" s="223"/>
      <c r="I970" s="223"/>
      <c r="J970" s="223"/>
      <c r="K970" s="223"/>
      <c r="L970" s="223"/>
      <c r="M970" s="223"/>
      <c r="N970" s="222"/>
      <c r="O970" s="222"/>
      <c r="P970" s="222"/>
      <c r="Q970" s="222"/>
      <c r="R970" s="223"/>
      <c r="S970" s="223"/>
      <c r="T970" s="223"/>
      <c r="U970" s="223"/>
      <c r="V970" s="223"/>
      <c r="W970" s="223"/>
      <c r="X970" s="223"/>
      <c r="Y970" s="223"/>
      <c r="Z970" s="212"/>
      <c r="AA970" s="212"/>
      <c r="AB970" s="212"/>
      <c r="AC970" s="212"/>
      <c r="AD970" s="212"/>
      <c r="AE970" s="212"/>
      <c r="AF970" s="212"/>
      <c r="AG970" s="212" t="s">
        <v>265</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55" t="s">
        <v>122</v>
      </c>
      <c r="D971" s="249"/>
      <c r="E971" s="250">
        <v>5</v>
      </c>
      <c r="F971" s="223"/>
      <c r="G971" s="223"/>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267</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2" x14ac:dyDescent="0.2">
      <c r="A972" s="219"/>
      <c r="B972" s="220"/>
      <c r="C972" s="256"/>
      <c r="D972" s="241"/>
      <c r="E972" s="241"/>
      <c r="F972" s="241"/>
      <c r="G972" s="241"/>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243</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ht="22.5" outlineLevel="1" x14ac:dyDescent="0.2">
      <c r="A973" s="233">
        <v>211</v>
      </c>
      <c r="B973" s="234" t="s">
        <v>1145</v>
      </c>
      <c r="C973" s="244" t="s">
        <v>1146</v>
      </c>
      <c r="D973" s="235" t="s">
        <v>398</v>
      </c>
      <c r="E973" s="236">
        <v>1</v>
      </c>
      <c r="F973" s="237">
        <f>H973+J973</f>
        <v>0</v>
      </c>
      <c r="G973" s="237">
        <f>ROUND(E973*F973,2)</f>
        <v>0</v>
      </c>
      <c r="H973" s="238"/>
      <c r="I973" s="237">
        <f>ROUND(E973*H973,2)</f>
        <v>0</v>
      </c>
      <c r="J973" s="238"/>
      <c r="K973" s="237">
        <f>ROUND(E973*J973,2)</f>
        <v>0</v>
      </c>
      <c r="L973" s="237">
        <v>21</v>
      </c>
      <c r="M973" s="237">
        <f>G973*(1+L973/100)</f>
        <v>0</v>
      </c>
      <c r="N973" s="236">
        <v>2.2200000000000002E-3</v>
      </c>
      <c r="O973" s="236">
        <f>ROUND(E973*N973,2)</f>
        <v>0</v>
      </c>
      <c r="P973" s="236">
        <v>0</v>
      </c>
      <c r="Q973" s="236">
        <f>ROUND(E973*P973,2)</f>
        <v>0</v>
      </c>
      <c r="R973" s="237" t="s">
        <v>1104</v>
      </c>
      <c r="S973" s="237" t="s">
        <v>238</v>
      </c>
      <c r="T973" s="239" t="s">
        <v>238</v>
      </c>
      <c r="U973" s="223">
        <v>1.18</v>
      </c>
      <c r="V973" s="223">
        <f>ROUND(E973*U973,2)</f>
        <v>1.18</v>
      </c>
      <c r="W973" s="223"/>
      <c r="X973" s="223" t="s">
        <v>262</v>
      </c>
      <c r="Y973" s="223" t="s">
        <v>241</v>
      </c>
      <c r="Z973" s="212"/>
      <c r="AA973" s="212"/>
      <c r="AB973" s="212"/>
      <c r="AC973" s="212"/>
      <c r="AD973" s="212"/>
      <c r="AE973" s="212"/>
      <c r="AF973" s="212"/>
      <c r="AG973" s="212" t="s">
        <v>263</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2" x14ac:dyDescent="0.2">
      <c r="A974" s="219"/>
      <c r="B974" s="220"/>
      <c r="C974" s="245"/>
      <c r="D974" s="242"/>
      <c r="E974" s="242"/>
      <c r="F974" s="242"/>
      <c r="G974" s="242"/>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243</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ht="22.5" outlineLevel="1" x14ac:dyDescent="0.2">
      <c r="A975" s="233">
        <v>212</v>
      </c>
      <c r="B975" s="234" t="s">
        <v>1147</v>
      </c>
      <c r="C975" s="244" t="s">
        <v>1148</v>
      </c>
      <c r="D975" s="235" t="s">
        <v>398</v>
      </c>
      <c r="E975" s="236">
        <v>1</v>
      </c>
      <c r="F975" s="237">
        <f>H975+J975</f>
        <v>0</v>
      </c>
      <c r="G975" s="237">
        <f>ROUND(E975*F975,2)</f>
        <v>0</v>
      </c>
      <c r="H975" s="238"/>
      <c r="I975" s="237">
        <f>ROUND(E975*H975,2)</f>
        <v>0</v>
      </c>
      <c r="J975" s="238"/>
      <c r="K975" s="237">
        <f>ROUND(E975*J975,2)</f>
        <v>0</v>
      </c>
      <c r="L975" s="237">
        <v>21</v>
      </c>
      <c r="M975" s="237">
        <f>G975*(1+L975/100)</f>
        <v>0</v>
      </c>
      <c r="N975" s="236">
        <v>2.8E-3</v>
      </c>
      <c r="O975" s="236">
        <f>ROUND(E975*N975,2)</f>
        <v>0</v>
      </c>
      <c r="P975" s="236">
        <v>0</v>
      </c>
      <c r="Q975" s="236">
        <f>ROUND(E975*P975,2)</f>
        <v>0</v>
      </c>
      <c r="R975" s="237" t="s">
        <v>1104</v>
      </c>
      <c r="S975" s="237" t="s">
        <v>238</v>
      </c>
      <c r="T975" s="239" t="s">
        <v>238</v>
      </c>
      <c r="U975" s="223">
        <v>0.33300000000000002</v>
      </c>
      <c r="V975" s="223">
        <f>ROUND(E975*U975,2)</f>
        <v>0.33</v>
      </c>
      <c r="W975" s="223"/>
      <c r="X975" s="223" t="s">
        <v>262</v>
      </c>
      <c r="Y975" s="223" t="s">
        <v>241</v>
      </c>
      <c r="Z975" s="212"/>
      <c r="AA975" s="212"/>
      <c r="AB975" s="212"/>
      <c r="AC975" s="212"/>
      <c r="AD975" s="212"/>
      <c r="AE975" s="212"/>
      <c r="AF975" s="212"/>
      <c r="AG975" s="212" t="s">
        <v>263</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45"/>
      <c r="D976" s="242"/>
      <c r="E976" s="242"/>
      <c r="F976" s="242"/>
      <c r="G976" s="242"/>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243</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1" x14ac:dyDescent="0.2">
      <c r="A977" s="233">
        <v>213</v>
      </c>
      <c r="B977" s="234" t="s">
        <v>838</v>
      </c>
      <c r="C977" s="244" t="s">
        <v>839</v>
      </c>
      <c r="D977" s="235" t="s">
        <v>840</v>
      </c>
      <c r="E977" s="236">
        <v>15</v>
      </c>
      <c r="F977" s="237">
        <f>H977+J977</f>
        <v>0</v>
      </c>
      <c r="G977" s="237">
        <f>ROUND(E977*F977,2)</f>
        <v>0</v>
      </c>
      <c r="H977" s="238"/>
      <c r="I977" s="237">
        <f>ROUND(E977*H977,2)</f>
        <v>0</v>
      </c>
      <c r="J977" s="238"/>
      <c r="K977" s="237">
        <f>ROUND(E977*J977,2)</f>
        <v>0</v>
      </c>
      <c r="L977" s="237">
        <v>21</v>
      </c>
      <c r="M977" s="237">
        <f>G977*(1+L977/100)</f>
        <v>0</v>
      </c>
      <c r="N977" s="236">
        <v>0</v>
      </c>
      <c r="O977" s="236">
        <f>ROUND(E977*N977,2)</f>
        <v>0</v>
      </c>
      <c r="P977" s="236">
        <v>0</v>
      </c>
      <c r="Q977" s="236">
        <f>ROUND(E977*P977,2)</f>
        <v>0</v>
      </c>
      <c r="R977" s="237" t="s">
        <v>841</v>
      </c>
      <c r="S977" s="237" t="s">
        <v>238</v>
      </c>
      <c r="T977" s="239" t="s">
        <v>238</v>
      </c>
      <c r="U977" s="223">
        <v>1</v>
      </c>
      <c r="V977" s="223">
        <f>ROUND(E977*U977,2)</f>
        <v>15</v>
      </c>
      <c r="W977" s="223"/>
      <c r="X977" s="223" t="s">
        <v>842</v>
      </c>
      <c r="Y977" s="223" t="s">
        <v>241</v>
      </c>
      <c r="Z977" s="212"/>
      <c r="AA977" s="212"/>
      <c r="AB977" s="212"/>
      <c r="AC977" s="212"/>
      <c r="AD977" s="212"/>
      <c r="AE977" s="212"/>
      <c r="AF977" s="212"/>
      <c r="AG977" s="212" t="s">
        <v>843</v>
      </c>
      <c r="AH977" s="212"/>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2" x14ac:dyDescent="0.2">
      <c r="A978" s="219"/>
      <c r="B978" s="220"/>
      <c r="C978" s="255" t="s">
        <v>1149</v>
      </c>
      <c r="D978" s="249"/>
      <c r="E978" s="250">
        <v>15</v>
      </c>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267</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2" x14ac:dyDescent="0.2">
      <c r="A979" s="219"/>
      <c r="B979" s="220"/>
      <c r="C979" s="256"/>
      <c r="D979" s="241"/>
      <c r="E979" s="241"/>
      <c r="F979" s="241"/>
      <c r="G979" s="241"/>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243</v>
      </c>
      <c r="AH979" s="212"/>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1" x14ac:dyDescent="0.2">
      <c r="A980" s="219">
        <v>214</v>
      </c>
      <c r="B980" s="220" t="s">
        <v>1150</v>
      </c>
      <c r="C980" s="257" t="s">
        <v>1151</v>
      </c>
      <c r="D980" s="221" t="s">
        <v>0</v>
      </c>
      <c r="E980" s="240"/>
      <c r="F980" s="223">
        <f>H980+J980</f>
        <v>0</v>
      </c>
      <c r="G980" s="223">
        <f>ROUND(E980*F980,2)</f>
        <v>0</v>
      </c>
      <c r="H980" s="224"/>
      <c r="I980" s="223">
        <f>ROUND(E980*H980,2)</f>
        <v>0</v>
      </c>
      <c r="J980" s="224"/>
      <c r="K980" s="223">
        <f>ROUND(E980*J980,2)</f>
        <v>0</v>
      </c>
      <c r="L980" s="223">
        <v>21</v>
      </c>
      <c r="M980" s="223">
        <f>G980*(1+L980/100)</f>
        <v>0</v>
      </c>
      <c r="N980" s="222">
        <v>0</v>
      </c>
      <c r="O980" s="222">
        <f>ROUND(E980*N980,2)</f>
        <v>0</v>
      </c>
      <c r="P980" s="222">
        <v>0</v>
      </c>
      <c r="Q980" s="222">
        <f>ROUND(E980*P980,2)</f>
        <v>0</v>
      </c>
      <c r="R980" s="223" t="s">
        <v>1104</v>
      </c>
      <c r="S980" s="223" t="s">
        <v>238</v>
      </c>
      <c r="T980" s="223" t="s">
        <v>238</v>
      </c>
      <c r="U980" s="223">
        <v>0</v>
      </c>
      <c r="V980" s="223">
        <f>ROUND(E980*U980,2)</f>
        <v>0</v>
      </c>
      <c r="W980" s="223"/>
      <c r="X980" s="223" t="s">
        <v>970</v>
      </c>
      <c r="Y980" s="223" t="s">
        <v>241</v>
      </c>
      <c r="Z980" s="212"/>
      <c r="AA980" s="212"/>
      <c r="AB980" s="212"/>
      <c r="AC980" s="212"/>
      <c r="AD980" s="212"/>
      <c r="AE980" s="212"/>
      <c r="AF980" s="212"/>
      <c r="AG980" s="212" t="s">
        <v>971</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58" t="s">
        <v>1152</v>
      </c>
      <c r="D981" s="253"/>
      <c r="E981" s="253"/>
      <c r="F981" s="253"/>
      <c r="G981" s="253"/>
      <c r="H981" s="223"/>
      <c r="I981" s="223"/>
      <c r="J981" s="223"/>
      <c r="K981" s="223"/>
      <c r="L981" s="223"/>
      <c r="M981" s="223"/>
      <c r="N981" s="222"/>
      <c r="O981" s="222"/>
      <c r="P981" s="222"/>
      <c r="Q981" s="222"/>
      <c r="R981" s="223"/>
      <c r="S981" s="223"/>
      <c r="T981" s="223"/>
      <c r="U981" s="223"/>
      <c r="V981" s="223"/>
      <c r="W981" s="223"/>
      <c r="X981" s="223"/>
      <c r="Y981" s="223"/>
      <c r="Z981" s="212"/>
      <c r="AA981" s="212"/>
      <c r="AB981" s="212"/>
      <c r="AC981" s="212"/>
      <c r="AD981" s="212"/>
      <c r="AE981" s="212"/>
      <c r="AF981" s="212"/>
      <c r="AG981" s="212" t="s">
        <v>265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56"/>
      <c r="D982" s="241"/>
      <c r="E982" s="241"/>
      <c r="F982" s="241"/>
      <c r="G982" s="241"/>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243</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x14ac:dyDescent="0.2">
      <c r="A983" s="226" t="s">
        <v>233</v>
      </c>
      <c r="B983" s="227" t="s">
        <v>156</v>
      </c>
      <c r="C983" s="243" t="s">
        <v>157</v>
      </c>
      <c r="D983" s="228"/>
      <c r="E983" s="229"/>
      <c r="F983" s="230"/>
      <c r="G983" s="230">
        <f>SUMIF(AG984:AG1057,"&lt;&gt;NOR",G984:G1057)</f>
        <v>0</v>
      </c>
      <c r="H983" s="230"/>
      <c r="I983" s="230">
        <f>SUM(I984:I1057)</f>
        <v>0</v>
      </c>
      <c r="J983" s="230"/>
      <c r="K983" s="230">
        <f>SUM(K984:K1057)</f>
        <v>0</v>
      </c>
      <c r="L983" s="230"/>
      <c r="M983" s="230">
        <f>SUM(M984:M1057)</f>
        <v>0</v>
      </c>
      <c r="N983" s="229"/>
      <c r="O983" s="229">
        <f>SUM(O984:O1057)</f>
        <v>1.06</v>
      </c>
      <c r="P983" s="229"/>
      <c r="Q983" s="229">
        <f>SUM(Q984:Q1057)</f>
        <v>0</v>
      </c>
      <c r="R983" s="230"/>
      <c r="S983" s="230"/>
      <c r="T983" s="231"/>
      <c r="U983" s="225"/>
      <c r="V983" s="225">
        <f>SUM(V984:V1057)</f>
        <v>212.38000000000002</v>
      </c>
      <c r="W983" s="225"/>
      <c r="X983" s="225"/>
      <c r="Y983" s="225"/>
      <c r="AG983" t="s">
        <v>234</v>
      </c>
    </row>
    <row r="984" spans="1:60" outlineLevel="1" x14ac:dyDescent="0.2">
      <c r="A984" s="233">
        <v>215</v>
      </c>
      <c r="B984" s="234" t="s">
        <v>1153</v>
      </c>
      <c r="C984" s="244" t="s">
        <v>1154</v>
      </c>
      <c r="D984" s="235" t="s">
        <v>398</v>
      </c>
      <c r="E984" s="236">
        <v>1</v>
      </c>
      <c r="F984" s="237">
        <f>H984+J984</f>
        <v>0</v>
      </c>
      <c r="G984" s="237">
        <f>ROUND(E984*F984,2)</f>
        <v>0</v>
      </c>
      <c r="H984" s="238"/>
      <c r="I984" s="237">
        <f>ROUND(E984*H984,2)</f>
        <v>0</v>
      </c>
      <c r="J984" s="238"/>
      <c r="K984" s="237">
        <f>ROUND(E984*J984,2)</f>
        <v>0</v>
      </c>
      <c r="L984" s="237">
        <v>21</v>
      </c>
      <c r="M984" s="237">
        <f>G984*(1+L984/100)</f>
        <v>0</v>
      </c>
      <c r="N984" s="236">
        <v>6.0200000000000002E-3</v>
      </c>
      <c r="O984" s="236">
        <f>ROUND(E984*N984,2)</f>
        <v>0.01</v>
      </c>
      <c r="P984" s="236">
        <v>0</v>
      </c>
      <c r="Q984" s="236">
        <f>ROUND(E984*P984,2)</f>
        <v>0</v>
      </c>
      <c r="R984" s="237" t="s">
        <v>1104</v>
      </c>
      <c r="S984" s="237" t="s">
        <v>238</v>
      </c>
      <c r="T984" s="239" t="s">
        <v>238</v>
      </c>
      <c r="U984" s="223">
        <v>0.69899999999999995</v>
      </c>
      <c r="V984" s="223">
        <f>ROUND(E984*U984,2)</f>
        <v>0.7</v>
      </c>
      <c r="W984" s="223"/>
      <c r="X984" s="223" t="s">
        <v>262</v>
      </c>
      <c r="Y984" s="223" t="s">
        <v>241</v>
      </c>
      <c r="Z984" s="212"/>
      <c r="AA984" s="212"/>
      <c r="AB984" s="212"/>
      <c r="AC984" s="212"/>
      <c r="AD984" s="212"/>
      <c r="AE984" s="212"/>
      <c r="AF984" s="212"/>
      <c r="AG984" s="212" t="s">
        <v>263</v>
      </c>
      <c r="AH984" s="212"/>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2" x14ac:dyDescent="0.2">
      <c r="A985" s="219"/>
      <c r="B985" s="220"/>
      <c r="C985" s="255" t="s">
        <v>114</v>
      </c>
      <c r="D985" s="249"/>
      <c r="E985" s="250">
        <v>1</v>
      </c>
      <c r="F985" s="223"/>
      <c r="G985" s="223"/>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267</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2" x14ac:dyDescent="0.2">
      <c r="A986" s="219"/>
      <c r="B986" s="220"/>
      <c r="C986" s="256"/>
      <c r="D986" s="241"/>
      <c r="E986" s="241"/>
      <c r="F986" s="241"/>
      <c r="G986" s="241"/>
      <c r="H986" s="223"/>
      <c r="I986" s="223"/>
      <c r="J986" s="223"/>
      <c r="K986" s="223"/>
      <c r="L986" s="223"/>
      <c r="M986" s="223"/>
      <c r="N986" s="222"/>
      <c r="O986" s="222"/>
      <c r="P986" s="222"/>
      <c r="Q986" s="222"/>
      <c r="R986" s="223"/>
      <c r="S986" s="223"/>
      <c r="T986" s="223"/>
      <c r="U986" s="223"/>
      <c r="V986" s="223"/>
      <c r="W986" s="223"/>
      <c r="X986" s="223"/>
      <c r="Y986" s="223"/>
      <c r="Z986" s="212"/>
      <c r="AA986" s="212"/>
      <c r="AB986" s="212"/>
      <c r="AC986" s="212"/>
      <c r="AD986" s="212"/>
      <c r="AE986" s="212"/>
      <c r="AF986" s="212"/>
      <c r="AG986" s="212" t="s">
        <v>243</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ht="22.5" outlineLevel="1" x14ac:dyDescent="0.2">
      <c r="A987" s="233">
        <v>216</v>
      </c>
      <c r="B987" s="234" t="s">
        <v>1155</v>
      </c>
      <c r="C987" s="244" t="s">
        <v>1156</v>
      </c>
      <c r="D987" s="235" t="s">
        <v>450</v>
      </c>
      <c r="E987" s="236">
        <v>17</v>
      </c>
      <c r="F987" s="237">
        <f>H987+J987</f>
        <v>0</v>
      </c>
      <c r="G987" s="237">
        <f>ROUND(E987*F987,2)</f>
        <v>0</v>
      </c>
      <c r="H987" s="238"/>
      <c r="I987" s="237">
        <f>ROUND(E987*H987,2)</f>
        <v>0</v>
      </c>
      <c r="J987" s="238"/>
      <c r="K987" s="237">
        <f>ROUND(E987*J987,2)</f>
        <v>0</v>
      </c>
      <c r="L987" s="237">
        <v>21</v>
      </c>
      <c r="M987" s="237">
        <f>G987*(1+L987/100)</f>
        <v>0</v>
      </c>
      <c r="N987" s="236">
        <v>3.9899999999999996E-3</v>
      </c>
      <c r="O987" s="236">
        <f>ROUND(E987*N987,2)</f>
        <v>7.0000000000000007E-2</v>
      </c>
      <c r="P987" s="236">
        <v>0</v>
      </c>
      <c r="Q987" s="236">
        <f>ROUND(E987*P987,2)</f>
        <v>0</v>
      </c>
      <c r="R987" s="237" t="s">
        <v>1104</v>
      </c>
      <c r="S987" s="237" t="s">
        <v>238</v>
      </c>
      <c r="T987" s="239" t="s">
        <v>238</v>
      </c>
      <c r="U987" s="223">
        <v>0.54290000000000005</v>
      </c>
      <c r="V987" s="223">
        <f>ROUND(E987*U987,2)</f>
        <v>9.23</v>
      </c>
      <c r="W987" s="223"/>
      <c r="X987" s="223" t="s">
        <v>262</v>
      </c>
      <c r="Y987" s="223" t="s">
        <v>241</v>
      </c>
      <c r="Z987" s="212"/>
      <c r="AA987" s="212"/>
      <c r="AB987" s="212"/>
      <c r="AC987" s="212"/>
      <c r="AD987" s="212"/>
      <c r="AE987" s="212"/>
      <c r="AF987" s="212"/>
      <c r="AG987" s="212" t="s">
        <v>263</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
      <c r="A988" s="219"/>
      <c r="B988" s="220"/>
      <c r="C988" s="254" t="s">
        <v>1157</v>
      </c>
      <c r="D988" s="251"/>
      <c r="E988" s="251"/>
      <c r="F988" s="251"/>
      <c r="G988" s="251"/>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265</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55" t="s">
        <v>1158</v>
      </c>
      <c r="D989" s="249"/>
      <c r="E989" s="250">
        <v>17</v>
      </c>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267</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56"/>
      <c r="D990" s="241"/>
      <c r="E990" s="241"/>
      <c r="F990" s="241"/>
      <c r="G990" s="241"/>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243</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ht="22.5" outlineLevel="1" x14ac:dyDescent="0.2">
      <c r="A991" s="233">
        <v>217</v>
      </c>
      <c r="B991" s="234" t="s">
        <v>1159</v>
      </c>
      <c r="C991" s="244" t="s">
        <v>1160</v>
      </c>
      <c r="D991" s="235" t="s">
        <v>450</v>
      </c>
      <c r="E991" s="236">
        <v>64.62</v>
      </c>
      <c r="F991" s="237">
        <f>H991+J991</f>
        <v>0</v>
      </c>
      <c r="G991" s="237">
        <f>ROUND(E991*F991,2)</f>
        <v>0</v>
      </c>
      <c r="H991" s="238"/>
      <c r="I991" s="237">
        <f>ROUND(E991*H991,2)</f>
        <v>0</v>
      </c>
      <c r="J991" s="238"/>
      <c r="K991" s="237">
        <f>ROUND(E991*J991,2)</f>
        <v>0</v>
      </c>
      <c r="L991" s="237">
        <v>21</v>
      </c>
      <c r="M991" s="237">
        <f>G991*(1+L991/100)</f>
        <v>0</v>
      </c>
      <c r="N991" s="236">
        <v>5.1799999999999997E-3</v>
      </c>
      <c r="O991" s="236">
        <f>ROUND(E991*N991,2)</f>
        <v>0.33</v>
      </c>
      <c r="P991" s="236">
        <v>0</v>
      </c>
      <c r="Q991" s="236">
        <f>ROUND(E991*P991,2)</f>
        <v>0</v>
      </c>
      <c r="R991" s="237" t="s">
        <v>1104</v>
      </c>
      <c r="S991" s="237" t="s">
        <v>238</v>
      </c>
      <c r="T991" s="239" t="s">
        <v>238</v>
      </c>
      <c r="U991" s="223">
        <v>0.63429999999999997</v>
      </c>
      <c r="V991" s="223">
        <f>ROUND(E991*U991,2)</f>
        <v>40.99</v>
      </c>
      <c r="W991" s="223"/>
      <c r="X991" s="223" t="s">
        <v>262</v>
      </c>
      <c r="Y991" s="223" t="s">
        <v>241</v>
      </c>
      <c r="Z991" s="212"/>
      <c r="AA991" s="212"/>
      <c r="AB991" s="212"/>
      <c r="AC991" s="212"/>
      <c r="AD991" s="212"/>
      <c r="AE991" s="212"/>
      <c r="AF991" s="212"/>
      <c r="AG991" s="212" t="s">
        <v>263</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54" t="s">
        <v>1157</v>
      </c>
      <c r="D992" s="251"/>
      <c r="E992" s="251"/>
      <c r="F992" s="251"/>
      <c r="G992" s="251"/>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265</v>
      </c>
      <c r="AH992" s="212"/>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2" x14ac:dyDescent="0.2">
      <c r="A993" s="219"/>
      <c r="B993" s="220"/>
      <c r="C993" s="255" t="s">
        <v>1161</v>
      </c>
      <c r="D993" s="249"/>
      <c r="E993" s="250">
        <v>64.62</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267</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56"/>
      <c r="D994" s="241"/>
      <c r="E994" s="241"/>
      <c r="F994" s="241"/>
      <c r="G994" s="241"/>
      <c r="H994" s="223"/>
      <c r="I994" s="223"/>
      <c r="J994" s="223"/>
      <c r="K994" s="223"/>
      <c r="L994" s="223"/>
      <c r="M994" s="223"/>
      <c r="N994" s="222"/>
      <c r="O994" s="222"/>
      <c r="P994" s="222"/>
      <c r="Q994" s="222"/>
      <c r="R994" s="223"/>
      <c r="S994" s="223"/>
      <c r="T994" s="223"/>
      <c r="U994" s="223"/>
      <c r="V994" s="223"/>
      <c r="W994" s="223"/>
      <c r="X994" s="223"/>
      <c r="Y994" s="223"/>
      <c r="Z994" s="212"/>
      <c r="AA994" s="212"/>
      <c r="AB994" s="212"/>
      <c r="AC994" s="212"/>
      <c r="AD994" s="212"/>
      <c r="AE994" s="212"/>
      <c r="AF994" s="212"/>
      <c r="AG994" s="212" t="s">
        <v>243</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ht="22.5" outlineLevel="1" x14ac:dyDescent="0.2">
      <c r="A995" s="233">
        <v>218</v>
      </c>
      <c r="B995" s="234" t="s">
        <v>1162</v>
      </c>
      <c r="C995" s="244" t="s">
        <v>1163</v>
      </c>
      <c r="D995" s="235" t="s">
        <v>450</v>
      </c>
      <c r="E995" s="236">
        <v>110.6</v>
      </c>
      <c r="F995" s="237">
        <f>H995+J995</f>
        <v>0</v>
      </c>
      <c r="G995" s="237">
        <f>ROUND(E995*F995,2)</f>
        <v>0</v>
      </c>
      <c r="H995" s="238"/>
      <c r="I995" s="237">
        <f>ROUND(E995*H995,2)</f>
        <v>0</v>
      </c>
      <c r="J995" s="238"/>
      <c r="K995" s="237">
        <f>ROUND(E995*J995,2)</f>
        <v>0</v>
      </c>
      <c r="L995" s="237">
        <v>21</v>
      </c>
      <c r="M995" s="237">
        <f>G995*(1+L995/100)</f>
        <v>0</v>
      </c>
      <c r="N995" s="236">
        <v>5.3499999999999997E-3</v>
      </c>
      <c r="O995" s="236">
        <f>ROUND(E995*N995,2)</f>
        <v>0.59</v>
      </c>
      <c r="P995" s="236">
        <v>0</v>
      </c>
      <c r="Q995" s="236">
        <f>ROUND(E995*P995,2)</f>
        <v>0</v>
      </c>
      <c r="R995" s="237" t="s">
        <v>1104</v>
      </c>
      <c r="S995" s="237" t="s">
        <v>238</v>
      </c>
      <c r="T995" s="239" t="s">
        <v>238</v>
      </c>
      <c r="U995" s="223">
        <v>0.68279999999999996</v>
      </c>
      <c r="V995" s="223">
        <f>ROUND(E995*U995,2)</f>
        <v>75.52</v>
      </c>
      <c r="W995" s="223"/>
      <c r="X995" s="223" t="s">
        <v>262</v>
      </c>
      <c r="Y995" s="223" t="s">
        <v>241</v>
      </c>
      <c r="Z995" s="212"/>
      <c r="AA995" s="212"/>
      <c r="AB995" s="212"/>
      <c r="AC995" s="212"/>
      <c r="AD995" s="212"/>
      <c r="AE995" s="212"/>
      <c r="AF995" s="212"/>
      <c r="AG995" s="212" t="s">
        <v>263</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54" t="s">
        <v>1157</v>
      </c>
      <c r="D996" s="251"/>
      <c r="E996" s="251"/>
      <c r="F996" s="251"/>
      <c r="G996" s="251"/>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265</v>
      </c>
      <c r="AH996" s="212"/>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2" x14ac:dyDescent="0.2">
      <c r="A997" s="219"/>
      <c r="B997" s="220"/>
      <c r="C997" s="255" t="s">
        <v>1164</v>
      </c>
      <c r="D997" s="249"/>
      <c r="E997" s="250">
        <v>29.1</v>
      </c>
      <c r="F997" s="223"/>
      <c r="G997" s="223"/>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267</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55" t="s">
        <v>1165</v>
      </c>
      <c r="D998" s="249"/>
      <c r="E998" s="250">
        <v>81.5</v>
      </c>
      <c r="F998" s="223"/>
      <c r="G998" s="223"/>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267</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2" x14ac:dyDescent="0.2">
      <c r="A999" s="219"/>
      <c r="B999" s="220"/>
      <c r="C999" s="256"/>
      <c r="D999" s="241"/>
      <c r="E999" s="241"/>
      <c r="F999" s="241"/>
      <c r="G999" s="241"/>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243</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ht="22.5" outlineLevel="1" x14ac:dyDescent="0.2">
      <c r="A1000" s="233">
        <v>219</v>
      </c>
      <c r="B1000" s="234" t="s">
        <v>1166</v>
      </c>
      <c r="C1000" s="244" t="s">
        <v>1167</v>
      </c>
      <c r="D1000" s="235" t="s">
        <v>398</v>
      </c>
      <c r="E1000" s="236">
        <v>15</v>
      </c>
      <c r="F1000" s="237">
        <f>H1000+J1000</f>
        <v>0</v>
      </c>
      <c r="G1000" s="237">
        <f>ROUND(E1000*F1000,2)</f>
        <v>0</v>
      </c>
      <c r="H1000" s="238"/>
      <c r="I1000" s="237">
        <f>ROUND(E1000*H1000,2)</f>
        <v>0</v>
      </c>
      <c r="J1000" s="238"/>
      <c r="K1000" s="237">
        <f>ROUND(E1000*J1000,2)</f>
        <v>0</v>
      </c>
      <c r="L1000" s="237">
        <v>21</v>
      </c>
      <c r="M1000" s="237">
        <f>G1000*(1+L1000/100)</f>
        <v>0</v>
      </c>
      <c r="N1000" s="236">
        <v>2.7999999999999998E-4</v>
      </c>
      <c r="O1000" s="236">
        <f>ROUND(E1000*N1000,2)</f>
        <v>0</v>
      </c>
      <c r="P1000" s="236">
        <v>0</v>
      </c>
      <c r="Q1000" s="236">
        <f>ROUND(E1000*P1000,2)</f>
        <v>0</v>
      </c>
      <c r="R1000" s="237" t="s">
        <v>1104</v>
      </c>
      <c r="S1000" s="237" t="s">
        <v>238</v>
      </c>
      <c r="T1000" s="239" t="s">
        <v>238</v>
      </c>
      <c r="U1000" s="223">
        <v>0.3266</v>
      </c>
      <c r="V1000" s="223">
        <f>ROUND(E1000*U1000,2)</f>
        <v>4.9000000000000004</v>
      </c>
      <c r="W1000" s="223"/>
      <c r="X1000" s="223" t="s">
        <v>262</v>
      </c>
      <c r="Y1000" s="223" t="s">
        <v>241</v>
      </c>
      <c r="Z1000" s="212"/>
      <c r="AA1000" s="212"/>
      <c r="AB1000" s="212"/>
      <c r="AC1000" s="212"/>
      <c r="AD1000" s="212"/>
      <c r="AE1000" s="212"/>
      <c r="AF1000" s="212"/>
      <c r="AG1000" s="212" t="s">
        <v>263</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2" x14ac:dyDescent="0.2">
      <c r="A1001" s="219"/>
      <c r="B1001" s="220"/>
      <c r="C1001" s="254" t="s">
        <v>1157</v>
      </c>
      <c r="D1001" s="251"/>
      <c r="E1001" s="251"/>
      <c r="F1001" s="251"/>
      <c r="G1001" s="251"/>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265</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2" x14ac:dyDescent="0.2">
      <c r="A1002" s="219"/>
      <c r="B1002" s="220"/>
      <c r="C1002" s="255" t="s">
        <v>1168</v>
      </c>
      <c r="D1002" s="249"/>
      <c r="E1002" s="250">
        <v>15</v>
      </c>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267</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2" x14ac:dyDescent="0.2">
      <c r="A1003" s="219"/>
      <c r="B1003" s="220"/>
      <c r="C1003" s="256"/>
      <c r="D1003" s="241"/>
      <c r="E1003" s="241"/>
      <c r="F1003" s="241"/>
      <c r="G1003" s="241"/>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243</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ht="22.5" outlineLevel="1" x14ac:dyDescent="0.2">
      <c r="A1004" s="233">
        <v>220</v>
      </c>
      <c r="B1004" s="234" t="s">
        <v>1169</v>
      </c>
      <c r="C1004" s="244" t="s">
        <v>1170</v>
      </c>
      <c r="D1004" s="235" t="s">
        <v>398</v>
      </c>
      <c r="E1004" s="236">
        <v>20</v>
      </c>
      <c r="F1004" s="237">
        <f>H1004+J1004</f>
        <v>0</v>
      </c>
      <c r="G1004" s="237">
        <f>ROUND(E1004*F1004,2)</f>
        <v>0</v>
      </c>
      <c r="H1004" s="238"/>
      <c r="I1004" s="237">
        <f>ROUND(E1004*H1004,2)</f>
        <v>0</v>
      </c>
      <c r="J1004" s="238"/>
      <c r="K1004" s="237">
        <f>ROUND(E1004*J1004,2)</f>
        <v>0</v>
      </c>
      <c r="L1004" s="237">
        <v>21</v>
      </c>
      <c r="M1004" s="237">
        <f>G1004*(1+L1004/100)</f>
        <v>0</v>
      </c>
      <c r="N1004" s="236">
        <v>3.5E-4</v>
      </c>
      <c r="O1004" s="236">
        <f>ROUND(E1004*N1004,2)</f>
        <v>0.01</v>
      </c>
      <c r="P1004" s="236">
        <v>0</v>
      </c>
      <c r="Q1004" s="236">
        <f>ROUND(E1004*P1004,2)</f>
        <v>0</v>
      </c>
      <c r="R1004" s="237" t="s">
        <v>1104</v>
      </c>
      <c r="S1004" s="237" t="s">
        <v>238</v>
      </c>
      <c r="T1004" s="239" t="s">
        <v>238</v>
      </c>
      <c r="U1004" s="223">
        <v>0.35926000000000002</v>
      </c>
      <c r="V1004" s="223">
        <f>ROUND(E1004*U1004,2)</f>
        <v>7.19</v>
      </c>
      <c r="W1004" s="223"/>
      <c r="X1004" s="223" t="s">
        <v>262</v>
      </c>
      <c r="Y1004" s="223" t="s">
        <v>241</v>
      </c>
      <c r="Z1004" s="212"/>
      <c r="AA1004" s="212"/>
      <c r="AB1004" s="212"/>
      <c r="AC1004" s="212"/>
      <c r="AD1004" s="212"/>
      <c r="AE1004" s="212"/>
      <c r="AF1004" s="212"/>
      <c r="AG1004" s="212" t="s">
        <v>263</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2" x14ac:dyDescent="0.2">
      <c r="A1005" s="219"/>
      <c r="B1005" s="220"/>
      <c r="C1005" s="254" t="s">
        <v>1157</v>
      </c>
      <c r="D1005" s="251"/>
      <c r="E1005" s="251"/>
      <c r="F1005" s="251"/>
      <c r="G1005" s="251"/>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265</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2" x14ac:dyDescent="0.2">
      <c r="A1006" s="219"/>
      <c r="B1006" s="220"/>
      <c r="C1006" s="255" t="s">
        <v>1171</v>
      </c>
      <c r="D1006" s="249"/>
      <c r="E1006" s="250">
        <v>20</v>
      </c>
      <c r="F1006" s="223"/>
      <c r="G1006" s="223"/>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267</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2" x14ac:dyDescent="0.2">
      <c r="A1007" s="219"/>
      <c r="B1007" s="220"/>
      <c r="C1007" s="256"/>
      <c r="D1007" s="241"/>
      <c r="E1007" s="241"/>
      <c r="F1007" s="241"/>
      <c r="G1007" s="241"/>
      <c r="H1007" s="223"/>
      <c r="I1007" s="223"/>
      <c r="J1007" s="223"/>
      <c r="K1007" s="223"/>
      <c r="L1007" s="223"/>
      <c r="M1007" s="223"/>
      <c r="N1007" s="222"/>
      <c r="O1007" s="222"/>
      <c r="P1007" s="222"/>
      <c r="Q1007" s="222"/>
      <c r="R1007" s="223"/>
      <c r="S1007" s="223"/>
      <c r="T1007" s="223"/>
      <c r="U1007" s="223"/>
      <c r="V1007" s="223"/>
      <c r="W1007" s="223"/>
      <c r="X1007" s="223"/>
      <c r="Y1007" s="223"/>
      <c r="Z1007" s="212"/>
      <c r="AA1007" s="212"/>
      <c r="AB1007" s="212"/>
      <c r="AC1007" s="212"/>
      <c r="AD1007" s="212"/>
      <c r="AE1007" s="212"/>
      <c r="AF1007" s="212"/>
      <c r="AG1007" s="212" t="s">
        <v>243</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ht="22.5" outlineLevel="1" x14ac:dyDescent="0.2">
      <c r="A1008" s="233">
        <v>221</v>
      </c>
      <c r="B1008" s="234" t="s">
        <v>1172</v>
      </c>
      <c r="C1008" s="244" t="s">
        <v>1173</v>
      </c>
      <c r="D1008" s="235" t="s">
        <v>398</v>
      </c>
      <c r="E1008" s="236">
        <v>5</v>
      </c>
      <c r="F1008" s="237">
        <f>H1008+J1008</f>
        <v>0</v>
      </c>
      <c r="G1008" s="237">
        <f>ROUND(E1008*F1008,2)</f>
        <v>0</v>
      </c>
      <c r="H1008" s="238"/>
      <c r="I1008" s="237">
        <f>ROUND(E1008*H1008,2)</f>
        <v>0</v>
      </c>
      <c r="J1008" s="238"/>
      <c r="K1008" s="237">
        <f>ROUND(E1008*J1008,2)</f>
        <v>0</v>
      </c>
      <c r="L1008" s="237">
        <v>21</v>
      </c>
      <c r="M1008" s="237">
        <f>G1008*(1+L1008/100)</f>
        <v>0</v>
      </c>
      <c r="N1008" s="236">
        <v>4.4999999999999999E-4</v>
      </c>
      <c r="O1008" s="236">
        <f>ROUND(E1008*N1008,2)</f>
        <v>0</v>
      </c>
      <c r="P1008" s="236">
        <v>0</v>
      </c>
      <c r="Q1008" s="236">
        <f>ROUND(E1008*P1008,2)</f>
        <v>0</v>
      </c>
      <c r="R1008" s="237" t="s">
        <v>1104</v>
      </c>
      <c r="S1008" s="237" t="s">
        <v>238</v>
      </c>
      <c r="T1008" s="239" t="s">
        <v>238</v>
      </c>
      <c r="U1008" s="223">
        <v>0.43275000000000002</v>
      </c>
      <c r="V1008" s="223">
        <f>ROUND(E1008*U1008,2)</f>
        <v>2.16</v>
      </c>
      <c r="W1008" s="223"/>
      <c r="X1008" s="223" t="s">
        <v>262</v>
      </c>
      <c r="Y1008" s="223" t="s">
        <v>241</v>
      </c>
      <c r="Z1008" s="212"/>
      <c r="AA1008" s="212"/>
      <c r="AB1008" s="212"/>
      <c r="AC1008" s="212"/>
      <c r="AD1008" s="212"/>
      <c r="AE1008" s="212"/>
      <c r="AF1008" s="212"/>
      <c r="AG1008" s="212" t="s">
        <v>263</v>
      </c>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2" x14ac:dyDescent="0.2">
      <c r="A1009" s="219"/>
      <c r="B1009" s="220"/>
      <c r="C1009" s="254" t="s">
        <v>1157</v>
      </c>
      <c r="D1009" s="251"/>
      <c r="E1009" s="251"/>
      <c r="F1009" s="251"/>
      <c r="G1009" s="251"/>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265</v>
      </c>
      <c r="AH1009" s="212"/>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2" x14ac:dyDescent="0.2">
      <c r="A1010" s="219"/>
      <c r="B1010" s="220"/>
      <c r="C1010" s="255" t="s">
        <v>122</v>
      </c>
      <c r="D1010" s="249"/>
      <c r="E1010" s="250">
        <v>5</v>
      </c>
      <c r="F1010" s="223"/>
      <c r="G1010" s="223"/>
      <c r="H1010" s="223"/>
      <c r="I1010" s="223"/>
      <c r="J1010" s="223"/>
      <c r="K1010" s="223"/>
      <c r="L1010" s="223"/>
      <c r="M1010" s="223"/>
      <c r="N1010" s="222"/>
      <c r="O1010" s="222"/>
      <c r="P1010" s="222"/>
      <c r="Q1010" s="222"/>
      <c r="R1010" s="223"/>
      <c r="S1010" s="223"/>
      <c r="T1010" s="223"/>
      <c r="U1010" s="223"/>
      <c r="V1010" s="223"/>
      <c r="W1010" s="223"/>
      <c r="X1010" s="223"/>
      <c r="Y1010" s="223"/>
      <c r="Z1010" s="212"/>
      <c r="AA1010" s="212"/>
      <c r="AB1010" s="212"/>
      <c r="AC1010" s="212"/>
      <c r="AD1010" s="212"/>
      <c r="AE1010" s="212"/>
      <c r="AF1010" s="212"/>
      <c r="AG1010" s="212" t="s">
        <v>267</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56"/>
      <c r="D1011" s="241"/>
      <c r="E1011" s="241"/>
      <c r="F1011" s="241"/>
      <c r="G1011" s="241"/>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243</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ht="22.5" outlineLevel="1" x14ac:dyDescent="0.2">
      <c r="A1012" s="233">
        <v>222</v>
      </c>
      <c r="B1012" s="234" t="s">
        <v>1174</v>
      </c>
      <c r="C1012" s="244" t="s">
        <v>1175</v>
      </c>
      <c r="D1012" s="235" t="s">
        <v>450</v>
      </c>
      <c r="E1012" s="236">
        <v>17</v>
      </c>
      <c r="F1012" s="237">
        <f>H1012+J1012</f>
        <v>0</v>
      </c>
      <c r="G1012" s="237">
        <f>ROUND(E1012*F1012,2)</f>
        <v>0</v>
      </c>
      <c r="H1012" s="238"/>
      <c r="I1012" s="237">
        <f>ROUND(E1012*H1012,2)</f>
        <v>0</v>
      </c>
      <c r="J1012" s="238"/>
      <c r="K1012" s="237">
        <f>ROUND(E1012*J1012,2)</f>
        <v>0</v>
      </c>
      <c r="L1012" s="237">
        <v>21</v>
      </c>
      <c r="M1012" s="237">
        <f>G1012*(1+L1012/100)</f>
        <v>0</v>
      </c>
      <c r="N1012" s="236">
        <v>2.0000000000000002E-5</v>
      </c>
      <c r="O1012" s="236">
        <f>ROUND(E1012*N1012,2)</f>
        <v>0</v>
      </c>
      <c r="P1012" s="236">
        <v>0</v>
      </c>
      <c r="Q1012" s="236">
        <f>ROUND(E1012*P1012,2)</f>
        <v>0</v>
      </c>
      <c r="R1012" s="237" t="s">
        <v>1104</v>
      </c>
      <c r="S1012" s="237" t="s">
        <v>238</v>
      </c>
      <c r="T1012" s="239" t="s">
        <v>238</v>
      </c>
      <c r="U1012" s="223">
        <v>0.129</v>
      </c>
      <c r="V1012" s="223">
        <f>ROUND(E1012*U1012,2)</f>
        <v>2.19</v>
      </c>
      <c r="W1012" s="223"/>
      <c r="X1012" s="223" t="s">
        <v>262</v>
      </c>
      <c r="Y1012" s="223" t="s">
        <v>241</v>
      </c>
      <c r="Z1012" s="212"/>
      <c r="AA1012" s="212"/>
      <c r="AB1012" s="212"/>
      <c r="AC1012" s="212"/>
      <c r="AD1012" s="212"/>
      <c r="AE1012" s="212"/>
      <c r="AF1012" s="212"/>
      <c r="AG1012" s="212" t="s">
        <v>263</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2" x14ac:dyDescent="0.2">
      <c r="A1013" s="219"/>
      <c r="B1013" s="220"/>
      <c r="C1013" s="255" t="s">
        <v>1176</v>
      </c>
      <c r="D1013" s="249"/>
      <c r="E1013" s="250">
        <v>17</v>
      </c>
      <c r="F1013" s="223"/>
      <c r="G1013" s="223"/>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267</v>
      </c>
      <c r="AH1013" s="212">
        <v>5</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2" x14ac:dyDescent="0.2">
      <c r="A1014" s="219"/>
      <c r="B1014" s="220"/>
      <c r="C1014" s="256"/>
      <c r="D1014" s="241"/>
      <c r="E1014" s="241"/>
      <c r="F1014" s="241"/>
      <c r="G1014" s="241"/>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243</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ht="22.5" outlineLevel="1" x14ac:dyDescent="0.2">
      <c r="A1015" s="233">
        <v>223</v>
      </c>
      <c r="B1015" s="234" t="s">
        <v>1177</v>
      </c>
      <c r="C1015" s="244" t="s">
        <v>1178</v>
      </c>
      <c r="D1015" s="235" t="s">
        <v>450</v>
      </c>
      <c r="E1015" s="236">
        <v>64.62</v>
      </c>
      <c r="F1015" s="237">
        <f>H1015+J1015</f>
        <v>0</v>
      </c>
      <c r="G1015" s="237">
        <f>ROUND(E1015*F1015,2)</f>
        <v>0</v>
      </c>
      <c r="H1015" s="238"/>
      <c r="I1015" s="237">
        <f>ROUND(E1015*H1015,2)</f>
        <v>0</v>
      </c>
      <c r="J1015" s="238"/>
      <c r="K1015" s="237">
        <f>ROUND(E1015*J1015,2)</f>
        <v>0</v>
      </c>
      <c r="L1015" s="237">
        <v>21</v>
      </c>
      <c r="M1015" s="237">
        <f>G1015*(1+L1015/100)</f>
        <v>0</v>
      </c>
      <c r="N1015" s="236">
        <v>6.0000000000000002E-5</v>
      </c>
      <c r="O1015" s="236">
        <f>ROUND(E1015*N1015,2)</f>
        <v>0</v>
      </c>
      <c r="P1015" s="236">
        <v>0</v>
      </c>
      <c r="Q1015" s="236">
        <f>ROUND(E1015*P1015,2)</f>
        <v>0</v>
      </c>
      <c r="R1015" s="237" t="s">
        <v>1104</v>
      </c>
      <c r="S1015" s="237" t="s">
        <v>238</v>
      </c>
      <c r="T1015" s="239" t="s">
        <v>238</v>
      </c>
      <c r="U1015" s="223">
        <v>0.129</v>
      </c>
      <c r="V1015" s="223">
        <f>ROUND(E1015*U1015,2)</f>
        <v>8.34</v>
      </c>
      <c r="W1015" s="223"/>
      <c r="X1015" s="223" t="s">
        <v>262</v>
      </c>
      <c r="Y1015" s="223" t="s">
        <v>241</v>
      </c>
      <c r="Z1015" s="212"/>
      <c r="AA1015" s="212"/>
      <c r="AB1015" s="212"/>
      <c r="AC1015" s="212"/>
      <c r="AD1015" s="212"/>
      <c r="AE1015" s="212"/>
      <c r="AF1015" s="212"/>
      <c r="AG1015" s="212" t="s">
        <v>263</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2" x14ac:dyDescent="0.2">
      <c r="A1016" s="219"/>
      <c r="B1016" s="220"/>
      <c r="C1016" s="255" t="s">
        <v>1179</v>
      </c>
      <c r="D1016" s="249"/>
      <c r="E1016" s="250">
        <v>64.62</v>
      </c>
      <c r="F1016" s="223"/>
      <c r="G1016" s="223"/>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267</v>
      </c>
      <c r="AH1016" s="212">
        <v>5</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2" x14ac:dyDescent="0.2">
      <c r="A1017" s="219"/>
      <c r="B1017" s="220"/>
      <c r="C1017" s="256"/>
      <c r="D1017" s="241"/>
      <c r="E1017" s="241"/>
      <c r="F1017" s="241"/>
      <c r="G1017" s="241"/>
      <c r="H1017" s="223"/>
      <c r="I1017" s="223"/>
      <c r="J1017" s="223"/>
      <c r="K1017" s="223"/>
      <c r="L1017" s="223"/>
      <c r="M1017" s="223"/>
      <c r="N1017" s="222"/>
      <c r="O1017" s="222"/>
      <c r="P1017" s="222"/>
      <c r="Q1017" s="222"/>
      <c r="R1017" s="223"/>
      <c r="S1017" s="223"/>
      <c r="T1017" s="223"/>
      <c r="U1017" s="223"/>
      <c r="V1017" s="223"/>
      <c r="W1017" s="223"/>
      <c r="X1017" s="223"/>
      <c r="Y1017" s="223"/>
      <c r="Z1017" s="212"/>
      <c r="AA1017" s="212"/>
      <c r="AB1017" s="212"/>
      <c r="AC1017" s="212"/>
      <c r="AD1017" s="212"/>
      <c r="AE1017" s="212"/>
      <c r="AF1017" s="212"/>
      <c r="AG1017" s="212" t="s">
        <v>243</v>
      </c>
      <c r="AH1017" s="212"/>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ht="22.5" outlineLevel="1" x14ac:dyDescent="0.2">
      <c r="A1018" s="233">
        <v>224</v>
      </c>
      <c r="B1018" s="234" t="s">
        <v>1180</v>
      </c>
      <c r="C1018" s="244" t="s">
        <v>1181</v>
      </c>
      <c r="D1018" s="235" t="s">
        <v>450</v>
      </c>
      <c r="E1018" s="236">
        <v>110.6</v>
      </c>
      <c r="F1018" s="237">
        <f>H1018+J1018</f>
        <v>0</v>
      </c>
      <c r="G1018" s="237">
        <f>ROUND(E1018*F1018,2)</f>
        <v>0</v>
      </c>
      <c r="H1018" s="238"/>
      <c r="I1018" s="237">
        <f>ROUND(E1018*H1018,2)</f>
        <v>0</v>
      </c>
      <c r="J1018" s="238"/>
      <c r="K1018" s="237">
        <f>ROUND(E1018*J1018,2)</f>
        <v>0</v>
      </c>
      <c r="L1018" s="237">
        <v>21</v>
      </c>
      <c r="M1018" s="237">
        <f>G1018*(1+L1018/100)</f>
        <v>0</v>
      </c>
      <c r="N1018" s="236">
        <v>5.0000000000000002E-5</v>
      </c>
      <c r="O1018" s="236">
        <f>ROUND(E1018*N1018,2)</f>
        <v>0.01</v>
      </c>
      <c r="P1018" s="236">
        <v>0</v>
      </c>
      <c r="Q1018" s="236">
        <f>ROUND(E1018*P1018,2)</f>
        <v>0</v>
      </c>
      <c r="R1018" s="237" t="s">
        <v>1104</v>
      </c>
      <c r="S1018" s="237" t="s">
        <v>238</v>
      </c>
      <c r="T1018" s="239" t="s">
        <v>238</v>
      </c>
      <c r="U1018" s="223">
        <v>0.14199999999999999</v>
      </c>
      <c r="V1018" s="223">
        <f>ROUND(E1018*U1018,2)</f>
        <v>15.71</v>
      </c>
      <c r="W1018" s="223"/>
      <c r="X1018" s="223" t="s">
        <v>262</v>
      </c>
      <c r="Y1018" s="223" t="s">
        <v>241</v>
      </c>
      <c r="Z1018" s="212"/>
      <c r="AA1018" s="212"/>
      <c r="AB1018" s="212"/>
      <c r="AC1018" s="212"/>
      <c r="AD1018" s="212"/>
      <c r="AE1018" s="212"/>
      <c r="AF1018" s="212"/>
      <c r="AG1018" s="212" t="s">
        <v>263</v>
      </c>
      <c r="AH1018" s="212"/>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2" x14ac:dyDescent="0.2">
      <c r="A1019" s="219"/>
      <c r="B1019" s="220"/>
      <c r="C1019" s="255" t="s">
        <v>1182</v>
      </c>
      <c r="D1019" s="249"/>
      <c r="E1019" s="250">
        <v>110.6</v>
      </c>
      <c r="F1019" s="223"/>
      <c r="G1019" s="223"/>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267</v>
      </c>
      <c r="AH1019" s="212">
        <v>5</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2" x14ac:dyDescent="0.2">
      <c r="A1020" s="219"/>
      <c r="B1020" s="220"/>
      <c r="C1020" s="256"/>
      <c r="D1020" s="241"/>
      <c r="E1020" s="241"/>
      <c r="F1020" s="241"/>
      <c r="G1020" s="241"/>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243</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1" x14ac:dyDescent="0.2">
      <c r="A1021" s="233">
        <v>225</v>
      </c>
      <c r="B1021" s="234" t="s">
        <v>1183</v>
      </c>
      <c r="C1021" s="244" t="s">
        <v>1184</v>
      </c>
      <c r="D1021" s="235" t="s">
        <v>398</v>
      </c>
      <c r="E1021" s="236">
        <v>36</v>
      </c>
      <c r="F1021" s="237">
        <f>H1021+J1021</f>
        <v>0</v>
      </c>
      <c r="G1021" s="237">
        <f>ROUND(E1021*F1021,2)</f>
        <v>0</v>
      </c>
      <c r="H1021" s="238"/>
      <c r="I1021" s="237">
        <f>ROUND(E1021*H1021,2)</f>
        <v>0</v>
      </c>
      <c r="J1021" s="238"/>
      <c r="K1021" s="237">
        <f>ROUND(E1021*J1021,2)</f>
        <v>0</v>
      </c>
      <c r="L1021" s="237">
        <v>21</v>
      </c>
      <c r="M1021" s="237">
        <f>G1021*(1+L1021/100)</f>
        <v>0</v>
      </c>
      <c r="N1021" s="236">
        <v>0</v>
      </c>
      <c r="O1021" s="236">
        <f>ROUND(E1021*N1021,2)</f>
        <v>0</v>
      </c>
      <c r="P1021" s="236">
        <v>0</v>
      </c>
      <c r="Q1021" s="236">
        <f>ROUND(E1021*P1021,2)</f>
        <v>0</v>
      </c>
      <c r="R1021" s="237" t="s">
        <v>1104</v>
      </c>
      <c r="S1021" s="237" t="s">
        <v>238</v>
      </c>
      <c r="T1021" s="239" t="s">
        <v>238</v>
      </c>
      <c r="U1021" s="223">
        <v>0.42499999999999999</v>
      </c>
      <c r="V1021" s="223">
        <f>ROUND(E1021*U1021,2)</f>
        <v>15.3</v>
      </c>
      <c r="W1021" s="223"/>
      <c r="X1021" s="223" t="s">
        <v>262</v>
      </c>
      <c r="Y1021" s="223" t="s">
        <v>241</v>
      </c>
      <c r="Z1021" s="212"/>
      <c r="AA1021" s="212"/>
      <c r="AB1021" s="212"/>
      <c r="AC1021" s="212"/>
      <c r="AD1021" s="212"/>
      <c r="AE1021" s="212"/>
      <c r="AF1021" s="212"/>
      <c r="AG1021" s="212" t="s">
        <v>263</v>
      </c>
      <c r="AH1021" s="212"/>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2" x14ac:dyDescent="0.2">
      <c r="A1022" s="219"/>
      <c r="B1022" s="220"/>
      <c r="C1022" s="255" t="s">
        <v>1185</v>
      </c>
      <c r="D1022" s="249"/>
      <c r="E1022" s="250">
        <v>36</v>
      </c>
      <c r="F1022" s="223"/>
      <c r="G1022" s="223"/>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267</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2" x14ac:dyDescent="0.2">
      <c r="A1023" s="219"/>
      <c r="B1023" s="220"/>
      <c r="C1023" s="256"/>
      <c r="D1023" s="241"/>
      <c r="E1023" s="241"/>
      <c r="F1023" s="241"/>
      <c r="G1023" s="241"/>
      <c r="H1023" s="223"/>
      <c r="I1023" s="223"/>
      <c r="J1023" s="223"/>
      <c r="K1023" s="223"/>
      <c r="L1023" s="223"/>
      <c r="M1023" s="223"/>
      <c r="N1023" s="222"/>
      <c r="O1023" s="222"/>
      <c r="P1023" s="222"/>
      <c r="Q1023" s="222"/>
      <c r="R1023" s="223"/>
      <c r="S1023" s="223"/>
      <c r="T1023" s="223"/>
      <c r="U1023" s="223"/>
      <c r="V1023" s="223"/>
      <c r="W1023" s="223"/>
      <c r="X1023" s="223"/>
      <c r="Y1023" s="223"/>
      <c r="Z1023" s="212"/>
      <c r="AA1023" s="212"/>
      <c r="AB1023" s="212"/>
      <c r="AC1023" s="212"/>
      <c r="AD1023" s="212"/>
      <c r="AE1023" s="212"/>
      <c r="AF1023" s="212"/>
      <c r="AG1023" s="212" t="s">
        <v>243</v>
      </c>
      <c r="AH1023" s="212"/>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1" x14ac:dyDescent="0.2">
      <c r="A1024" s="233">
        <v>226</v>
      </c>
      <c r="B1024" s="234" t="s">
        <v>1186</v>
      </c>
      <c r="C1024" s="244" t="s">
        <v>1187</v>
      </c>
      <c r="D1024" s="235" t="s">
        <v>398</v>
      </c>
      <c r="E1024" s="236">
        <v>2</v>
      </c>
      <c r="F1024" s="237">
        <f>H1024+J1024</f>
        <v>0</v>
      </c>
      <c r="G1024" s="237">
        <f>ROUND(E1024*F1024,2)</f>
        <v>0</v>
      </c>
      <c r="H1024" s="238"/>
      <c r="I1024" s="237">
        <f>ROUND(E1024*H1024,2)</f>
        <v>0</v>
      </c>
      <c r="J1024" s="238"/>
      <c r="K1024" s="237">
        <f>ROUND(E1024*J1024,2)</f>
        <v>0</v>
      </c>
      <c r="L1024" s="237">
        <v>21</v>
      </c>
      <c r="M1024" s="237">
        <f>G1024*(1+L1024/100)</f>
        <v>0</v>
      </c>
      <c r="N1024" s="236">
        <v>1.8000000000000001E-4</v>
      </c>
      <c r="O1024" s="236">
        <f>ROUND(E1024*N1024,2)</f>
        <v>0</v>
      </c>
      <c r="P1024" s="236">
        <v>0</v>
      </c>
      <c r="Q1024" s="236">
        <f>ROUND(E1024*P1024,2)</f>
        <v>0</v>
      </c>
      <c r="R1024" s="237" t="s">
        <v>1104</v>
      </c>
      <c r="S1024" s="237" t="s">
        <v>238</v>
      </c>
      <c r="T1024" s="239" t="s">
        <v>238</v>
      </c>
      <c r="U1024" s="223">
        <v>0.18554999999999999</v>
      </c>
      <c r="V1024" s="223">
        <f>ROUND(E1024*U1024,2)</f>
        <v>0.37</v>
      </c>
      <c r="W1024" s="223"/>
      <c r="X1024" s="223" t="s">
        <v>262</v>
      </c>
      <c r="Y1024" s="223" t="s">
        <v>241</v>
      </c>
      <c r="Z1024" s="212"/>
      <c r="AA1024" s="212"/>
      <c r="AB1024" s="212"/>
      <c r="AC1024" s="212"/>
      <c r="AD1024" s="212"/>
      <c r="AE1024" s="212"/>
      <c r="AF1024" s="212"/>
      <c r="AG1024" s="212" t="s">
        <v>263</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2" x14ac:dyDescent="0.2">
      <c r="A1025" s="219"/>
      <c r="B1025" s="220"/>
      <c r="C1025" s="255" t="s">
        <v>116</v>
      </c>
      <c r="D1025" s="249"/>
      <c r="E1025" s="250">
        <v>2</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267</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2" x14ac:dyDescent="0.2">
      <c r="A1026" s="219"/>
      <c r="B1026" s="220"/>
      <c r="C1026" s="256"/>
      <c r="D1026" s="241"/>
      <c r="E1026" s="241"/>
      <c r="F1026" s="241"/>
      <c r="G1026" s="241"/>
      <c r="H1026" s="223"/>
      <c r="I1026" s="223"/>
      <c r="J1026" s="223"/>
      <c r="K1026" s="223"/>
      <c r="L1026" s="223"/>
      <c r="M1026" s="223"/>
      <c r="N1026" s="222"/>
      <c r="O1026" s="222"/>
      <c r="P1026" s="222"/>
      <c r="Q1026" s="222"/>
      <c r="R1026" s="223"/>
      <c r="S1026" s="223"/>
      <c r="T1026" s="223"/>
      <c r="U1026" s="223"/>
      <c r="V1026" s="223"/>
      <c r="W1026" s="223"/>
      <c r="X1026" s="223"/>
      <c r="Y1026" s="223"/>
      <c r="Z1026" s="212"/>
      <c r="AA1026" s="212"/>
      <c r="AB1026" s="212"/>
      <c r="AC1026" s="212"/>
      <c r="AD1026" s="212"/>
      <c r="AE1026" s="212"/>
      <c r="AF1026" s="212"/>
      <c r="AG1026" s="212" t="s">
        <v>243</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ht="22.5" outlineLevel="1" x14ac:dyDescent="0.2">
      <c r="A1027" s="233">
        <v>227</v>
      </c>
      <c r="B1027" s="234" t="s">
        <v>1188</v>
      </c>
      <c r="C1027" s="244" t="s">
        <v>1189</v>
      </c>
      <c r="D1027" s="235" t="s">
        <v>398</v>
      </c>
      <c r="E1027" s="236">
        <v>2</v>
      </c>
      <c r="F1027" s="237">
        <f>H1027+J1027</f>
        <v>0</v>
      </c>
      <c r="G1027" s="237">
        <f>ROUND(E1027*F1027,2)</f>
        <v>0</v>
      </c>
      <c r="H1027" s="238"/>
      <c r="I1027" s="237">
        <f>ROUND(E1027*H1027,2)</f>
        <v>0</v>
      </c>
      <c r="J1027" s="238"/>
      <c r="K1027" s="237">
        <f>ROUND(E1027*J1027,2)</f>
        <v>0</v>
      </c>
      <c r="L1027" s="237">
        <v>21</v>
      </c>
      <c r="M1027" s="237">
        <f>G1027*(1+L1027/100)</f>
        <v>0</v>
      </c>
      <c r="N1027" s="236">
        <v>2.2000000000000001E-4</v>
      </c>
      <c r="O1027" s="236">
        <f>ROUND(E1027*N1027,2)</f>
        <v>0</v>
      </c>
      <c r="P1027" s="236">
        <v>0</v>
      </c>
      <c r="Q1027" s="236">
        <f>ROUND(E1027*P1027,2)</f>
        <v>0</v>
      </c>
      <c r="R1027" s="237" t="s">
        <v>1104</v>
      </c>
      <c r="S1027" s="237" t="s">
        <v>238</v>
      </c>
      <c r="T1027" s="239" t="s">
        <v>238</v>
      </c>
      <c r="U1027" s="223">
        <v>0.20269000000000001</v>
      </c>
      <c r="V1027" s="223">
        <f>ROUND(E1027*U1027,2)</f>
        <v>0.41</v>
      </c>
      <c r="W1027" s="223"/>
      <c r="X1027" s="223" t="s">
        <v>262</v>
      </c>
      <c r="Y1027" s="223" t="s">
        <v>241</v>
      </c>
      <c r="Z1027" s="212"/>
      <c r="AA1027" s="212"/>
      <c r="AB1027" s="212"/>
      <c r="AC1027" s="212"/>
      <c r="AD1027" s="212"/>
      <c r="AE1027" s="212"/>
      <c r="AF1027" s="212"/>
      <c r="AG1027" s="212" t="s">
        <v>263</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55" t="s">
        <v>1190</v>
      </c>
      <c r="D1028" s="249"/>
      <c r="E1028" s="250">
        <v>2</v>
      </c>
      <c r="F1028" s="223"/>
      <c r="G1028" s="223"/>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267</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56"/>
      <c r="D1029" s="241"/>
      <c r="E1029" s="241"/>
      <c r="F1029" s="241"/>
      <c r="G1029" s="241"/>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243</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ht="22.5" outlineLevel="1" x14ac:dyDescent="0.2">
      <c r="A1030" s="233">
        <v>228</v>
      </c>
      <c r="B1030" s="234" t="s">
        <v>1191</v>
      </c>
      <c r="C1030" s="244" t="s">
        <v>1192</v>
      </c>
      <c r="D1030" s="235" t="s">
        <v>398</v>
      </c>
      <c r="E1030" s="236">
        <v>6</v>
      </c>
      <c r="F1030" s="237">
        <f>H1030+J1030</f>
        <v>0</v>
      </c>
      <c r="G1030" s="237">
        <f>ROUND(E1030*F1030,2)</f>
        <v>0</v>
      </c>
      <c r="H1030" s="238"/>
      <c r="I1030" s="237">
        <f>ROUND(E1030*H1030,2)</f>
        <v>0</v>
      </c>
      <c r="J1030" s="238"/>
      <c r="K1030" s="237">
        <f>ROUND(E1030*J1030,2)</f>
        <v>0</v>
      </c>
      <c r="L1030" s="237">
        <v>21</v>
      </c>
      <c r="M1030" s="237">
        <f>G1030*(1+L1030/100)</f>
        <v>0</v>
      </c>
      <c r="N1030" s="236">
        <v>3.3E-4</v>
      </c>
      <c r="O1030" s="236">
        <f>ROUND(E1030*N1030,2)</f>
        <v>0</v>
      </c>
      <c r="P1030" s="236">
        <v>0</v>
      </c>
      <c r="Q1030" s="236">
        <f>ROUND(E1030*P1030,2)</f>
        <v>0</v>
      </c>
      <c r="R1030" s="237" t="s">
        <v>1104</v>
      </c>
      <c r="S1030" s="237" t="s">
        <v>238</v>
      </c>
      <c r="T1030" s="239" t="s">
        <v>238</v>
      </c>
      <c r="U1030" s="223">
        <v>0.24107000000000001</v>
      </c>
      <c r="V1030" s="223">
        <f>ROUND(E1030*U1030,2)</f>
        <v>1.45</v>
      </c>
      <c r="W1030" s="223"/>
      <c r="X1030" s="223" t="s">
        <v>262</v>
      </c>
      <c r="Y1030" s="223" t="s">
        <v>241</v>
      </c>
      <c r="Z1030" s="212"/>
      <c r="AA1030" s="212"/>
      <c r="AB1030" s="212"/>
      <c r="AC1030" s="212"/>
      <c r="AD1030" s="212"/>
      <c r="AE1030" s="212"/>
      <c r="AF1030" s="212"/>
      <c r="AG1030" s="212" t="s">
        <v>263</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2" x14ac:dyDescent="0.2">
      <c r="A1031" s="219"/>
      <c r="B1031" s="220"/>
      <c r="C1031" s="255" t="s">
        <v>116</v>
      </c>
      <c r="D1031" s="249"/>
      <c r="E1031" s="250">
        <v>2</v>
      </c>
      <c r="F1031" s="223"/>
      <c r="G1031" s="223"/>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267</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55" t="s">
        <v>120</v>
      </c>
      <c r="D1032" s="249"/>
      <c r="E1032" s="250">
        <v>4</v>
      </c>
      <c r="F1032" s="223"/>
      <c r="G1032" s="223"/>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267</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2" x14ac:dyDescent="0.2">
      <c r="A1033" s="219"/>
      <c r="B1033" s="220"/>
      <c r="C1033" s="256"/>
      <c r="D1033" s="241"/>
      <c r="E1033" s="241"/>
      <c r="F1033" s="241"/>
      <c r="G1033" s="241"/>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243</v>
      </c>
      <c r="AH1033" s="212"/>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1" x14ac:dyDescent="0.2">
      <c r="A1034" s="233">
        <v>229</v>
      </c>
      <c r="B1034" s="234" t="s">
        <v>1193</v>
      </c>
      <c r="C1034" s="244" t="s">
        <v>1194</v>
      </c>
      <c r="D1034" s="235" t="s">
        <v>398</v>
      </c>
      <c r="E1034" s="236">
        <v>36</v>
      </c>
      <c r="F1034" s="237">
        <f>H1034+J1034</f>
        <v>0</v>
      </c>
      <c r="G1034" s="237">
        <f>ROUND(E1034*F1034,2)</f>
        <v>0</v>
      </c>
      <c r="H1034" s="238"/>
      <c r="I1034" s="237">
        <f>ROUND(E1034*H1034,2)</f>
        <v>0</v>
      </c>
      <c r="J1034" s="238"/>
      <c r="K1034" s="237">
        <f>ROUND(E1034*J1034,2)</f>
        <v>0</v>
      </c>
      <c r="L1034" s="237">
        <v>21</v>
      </c>
      <c r="M1034" s="237">
        <f>G1034*(1+L1034/100)</f>
        <v>0</v>
      </c>
      <c r="N1034" s="236">
        <v>1.8000000000000001E-4</v>
      </c>
      <c r="O1034" s="236">
        <f>ROUND(E1034*N1034,2)</f>
        <v>0.01</v>
      </c>
      <c r="P1034" s="236">
        <v>0</v>
      </c>
      <c r="Q1034" s="236">
        <f>ROUND(E1034*P1034,2)</f>
        <v>0</v>
      </c>
      <c r="R1034" s="237" t="s">
        <v>1104</v>
      </c>
      <c r="S1034" s="237" t="s">
        <v>238</v>
      </c>
      <c r="T1034" s="239" t="s">
        <v>238</v>
      </c>
      <c r="U1034" s="223">
        <v>0.25</v>
      </c>
      <c r="V1034" s="223">
        <f>ROUND(E1034*U1034,2)</f>
        <v>9</v>
      </c>
      <c r="W1034" s="223"/>
      <c r="X1034" s="223" t="s">
        <v>262</v>
      </c>
      <c r="Y1034" s="223" t="s">
        <v>241</v>
      </c>
      <c r="Z1034" s="212"/>
      <c r="AA1034" s="212"/>
      <c r="AB1034" s="212"/>
      <c r="AC1034" s="212"/>
      <c r="AD1034" s="212"/>
      <c r="AE1034" s="212"/>
      <c r="AF1034" s="212"/>
      <c r="AG1034" s="212" t="s">
        <v>263</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2" x14ac:dyDescent="0.2">
      <c r="A1035" s="219"/>
      <c r="B1035" s="220"/>
      <c r="C1035" s="255" t="s">
        <v>1195</v>
      </c>
      <c r="D1035" s="249"/>
      <c r="E1035" s="250">
        <v>36</v>
      </c>
      <c r="F1035" s="223"/>
      <c r="G1035" s="223"/>
      <c r="H1035" s="223"/>
      <c r="I1035" s="223"/>
      <c r="J1035" s="223"/>
      <c r="K1035" s="223"/>
      <c r="L1035" s="223"/>
      <c r="M1035" s="223"/>
      <c r="N1035" s="222"/>
      <c r="O1035" s="222"/>
      <c r="P1035" s="222"/>
      <c r="Q1035" s="222"/>
      <c r="R1035" s="223"/>
      <c r="S1035" s="223"/>
      <c r="T1035" s="223"/>
      <c r="U1035" s="223"/>
      <c r="V1035" s="223"/>
      <c r="W1035" s="223"/>
      <c r="X1035" s="223"/>
      <c r="Y1035" s="223"/>
      <c r="Z1035" s="212"/>
      <c r="AA1035" s="212"/>
      <c r="AB1035" s="212"/>
      <c r="AC1035" s="212"/>
      <c r="AD1035" s="212"/>
      <c r="AE1035" s="212"/>
      <c r="AF1035" s="212"/>
      <c r="AG1035" s="212" t="s">
        <v>267</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2" x14ac:dyDescent="0.2">
      <c r="A1036" s="219"/>
      <c r="B1036" s="220"/>
      <c r="C1036" s="256"/>
      <c r="D1036" s="241"/>
      <c r="E1036" s="241"/>
      <c r="F1036" s="241"/>
      <c r="G1036" s="241"/>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243</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1" x14ac:dyDescent="0.2">
      <c r="A1037" s="233">
        <v>230</v>
      </c>
      <c r="B1037" s="234" t="s">
        <v>1196</v>
      </c>
      <c r="C1037" s="244" t="s">
        <v>1197</v>
      </c>
      <c r="D1037" s="235" t="s">
        <v>398</v>
      </c>
      <c r="E1037" s="236">
        <v>1</v>
      </c>
      <c r="F1037" s="237">
        <f>H1037+J1037</f>
        <v>0</v>
      </c>
      <c r="G1037" s="237">
        <f>ROUND(E1037*F1037,2)</f>
        <v>0</v>
      </c>
      <c r="H1037" s="238"/>
      <c r="I1037" s="237">
        <f>ROUND(E1037*H1037,2)</f>
        <v>0</v>
      </c>
      <c r="J1037" s="238"/>
      <c r="K1037" s="237">
        <f>ROUND(E1037*J1037,2)</f>
        <v>0</v>
      </c>
      <c r="L1037" s="237">
        <v>21</v>
      </c>
      <c r="M1037" s="237">
        <f>G1037*(1+L1037/100)</f>
        <v>0</v>
      </c>
      <c r="N1037" s="236">
        <v>4.8000000000000001E-4</v>
      </c>
      <c r="O1037" s="236">
        <f>ROUND(E1037*N1037,2)</f>
        <v>0</v>
      </c>
      <c r="P1037" s="236">
        <v>0</v>
      </c>
      <c r="Q1037" s="236">
        <f>ROUND(E1037*P1037,2)</f>
        <v>0</v>
      </c>
      <c r="R1037" s="237" t="s">
        <v>1104</v>
      </c>
      <c r="S1037" s="237" t="s">
        <v>238</v>
      </c>
      <c r="T1037" s="239" t="s">
        <v>238</v>
      </c>
      <c r="U1037" s="223">
        <v>0.26900000000000002</v>
      </c>
      <c r="V1037" s="223">
        <f>ROUND(E1037*U1037,2)</f>
        <v>0.27</v>
      </c>
      <c r="W1037" s="223"/>
      <c r="X1037" s="223" t="s">
        <v>262</v>
      </c>
      <c r="Y1037" s="223" t="s">
        <v>241</v>
      </c>
      <c r="Z1037" s="212"/>
      <c r="AA1037" s="212"/>
      <c r="AB1037" s="212"/>
      <c r="AC1037" s="212"/>
      <c r="AD1037" s="212"/>
      <c r="AE1037" s="212"/>
      <c r="AF1037" s="212"/>
      <c r="AG1037" s="212" t="s">
        <v>263</v>
      </c>
      <c r="AH1037" s="212"/>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2" x14ac:dyDescent="0.2">
      <c r="A1038" s="219"/>
      <c r="B1038" s="220"/>
      <c r="C1038" s="245"/>
      <c r="D1038" s="242"/>
      <c r="E1038" s="242"/>
      <c r="F1038" s="242"/>
      <c r="G1038" s="242"/>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243</v>
      </c>
      <c r="AH1038" s="212"/>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1" x14ac:dyDescent="0.2">
      <c r="A1039" s="233">
        <v>231</v>
      </c>
      <c r="B1039" s="234" t="s">
        <v>1198</v>
      </c>
      <c r="C1039" s="244" t="s">
        <v>1199</v>
      </c>
      <c r="D1039" s="235" t="s">
        <v>398</v>
      </c>
      <c r="E1039" s="236">
        <v>6</v>
      </c>
      <c r="F1039" s="237">
        <f>H1039+J1039</f>
        <v>0</v>
      </c>
      <c r="G1039" s="237">
        <f>ROUND(E1039*F1039,2)</f>
        <v>0</v>
      </c>
      <c r="H1039" s="238"/>
      <c r="I1039" s="237">
        <f>ROUND(E1039*H1039,2)</f>
        <v>0</v>
      </c>
      <c r="J1039" s="238"/>
      <c r="K1039" s="237">
        <f>ROUND(E1039*J1039,2)</f>
        <v>0</v>
      </c>
      <c r="L1039" s="237">
        <v>21</v>
      </c>
      <c r="M1039" s="237">
        <f>G1039*(1+L1039/100)</f>
        <v>0</v>
      </c>
      <c r="N1039" s="236">
        <v>1.0200000000000001E-3</v>
      </c>
      <c r="O1039" s="236">
        <f>ROUND(E1039*N1039,2)</f>
        <v>0.01</v>
      </c>
      <c r="P1039" s="236">
        <v>0</v>
      </c>
      <c r="Q1039" s="236">
        <f>ROUND(E1039*P1039,2)</f>
        <v>0</v>
      </c>
      <c r="R1039" s="237" t="s">
        <v>1104</v>
      </c>
      <c r="S1039" s="237" t="s">
        <v>238</v>
      </c>
      <c r="T1039" s="239" t="s">
        <v>238</v>
      </c>
      <c r="U1039" s="223">
        <v>0.26900000000000002</v>
      </c>
      <c r="V1039" s="223">
        <f>ROUND(E1039*U1039,2)</f>
        <v>1.61</v>
      </c>
      <c r="W1039" s="223"/>
      <c r="X1039" s="223" t="s">
        <v>262</v>
      </c>
      <c r="Y1039" s="223" t="s">
        <v>241</v>
      </c>
      <c r="Z1039" s="212"/>
      <c r="AA1039" s="212"/>
      <c r="AB1039" s="212"/>
      <c r="AC1039" s="212"/>
      <c r="AD1039" s="212"/>
      <c r="AE1039" s="212"/>
      <c r="AF1039" s="212"/>
      <c r="AG1039" s="212" t="s">
        <v>263</v>
      </c>
      <c r="AH1039" s="212"/>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2" x14ac:dyDescent="0.2">
      <c r="A1040" s="219"/>
      <c r="B1040" s="220"/>
      <c r="C1040" s="255" t="s">
        <v>1200</v>
      </c>
      <c r="D1040" s="249"/>
      <c r="E1040" s="250">
        <v>1</v>
      </c>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267</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55" t="s">
        <v>122</v>
      </c>
      <c r="D1041" s="249"/>
      <c r="E1041" s="250">
        <v>5</v>
      </c>
      <c r="F1041" s="223"/>
      <c r="G1041" s="223"/>
      <c r="H1041" s="223"/>
      <c r="I1041" s="223"/>
      <c r="J1041" s="223"/>
      <c r="K1041" s="223"/>
      <c r="L1041" s="223"/>
      <c r="M1041" s="223"/>
      <c r="N1041" s="222"/>
      <c r="O1041" s="222"/>
      <c r="P1041" s="222"/>
      <c r="Q1041" s="222"/>
      <c r="R1041" s="223"/>
      <c r="S1041" s="223"/>
      <c r="T1041" s="223"/>
      <c r="U1041" s="223"/>
      <c r="V1041" s="223"/>
      <c r="W1041" s="223"/>
      <c r="X1041" s="223"/>
      <c r="Y1041" s="223"/>
      <c r="Z1041" s="212"/>
      <c r="AA1041" s="212"/>
      <c r="AB1041" s="212"/>
      <c r="AC1041" s="212"/>
      <c r="AD1041" s="212"/>
      <c r="AE1041" s="212"/>
      <c r="AF1041" s="212"/>
      <c r="AG1041" s="212" t="s">
        <v>267</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2" x14ac:dyDescent="0.2">
      <c r="A1042" s="219"/>
      <c r="B1042" s="220"/>
      <c r="C1042" s="256"/>
      <c r="D1042" s="241"/>
      <c r="E1042" s="241"/>
      <c r="F1042" s="241"/>
      <c r="G1042" s="241"/>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243</v>
      </c>
      <c r="AH1042" s="212"/>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1" x14ac:dyDescent="0.2">
      <c r="A1043" s="233">
        <v>232</v>
      </c>
      <c r="B1043" s="234" t="s">
        <v>1201</v>
      </c>
      <c r="C1043" s="244" t="s">
        <v>1202</v>
      </c>
      <c r="D1043" s="235" t="s">
        <v>398</v>
      </c>
      <c r="E1043" s="236">
        <v>1</v>
      </c>
      <c r="F1043" s="237">
        <f>H1043+J1043</f>
        <v>0</v>
      </c>
      <c r="G1043" s="237">
        <f>ROUND(E1043*F1043,2)</f>
        <v>0</v>
      </c>
      <c r="H1043" s="238"/>
      <c r="I1043" s="237">
        <f>ROUND(E1043*H1043,2)</f>
        <v>0</v>
      </c>
      <c r="J1043" s="238"/>
      <c r="K1043" s="237">
        <f>ROUND(E1043*J1043,2)</f>
        <v>0</v>
      </c>
      <c r="L1043" s="237">
        <v>21</v>
      </c>
      <c r="M1043" s="237">
        <f>G1043*(1+L1043/100)</f>
        <v>0</v>
      </c>
      <c r="N1043" s="236">
        <v>0</v>
      </c>
      <c r="O1043" s="236">
        <f>ROUND(E1043*N1043,2)</f>
        <v>0</v>
      </c>
      <c r="P1043" s="236">
        <v>0</v>
      </c>
      <c r="Q1043" s="236">
        <f>ROUND(E1043*P1043,2)</f>
        <v>0</v>
      </c>
      <c r="R1043" s="237" t="s">
        <v>1104</v>
      </c>
      <c r="S1043" s="237" t="s">
        <v>238</v>
      </c>
      <c r="T1043" s="239" t="s">
        <v>238</v>
      </c>
      <c r="U1043" s="223">
        <v>0.20699999999999999</v>
      </c>
      <c r="V1043" s="223">
        <f>ROUND(E1043*U1043,2)</f>
        <v>0.21</v>
      </c>
      <c r="W1043" s="223"/>
      <c r="X1043" s="223" t="s">
        <v>262</v>
      </c>
      <c r="Y1043" s="223" t="s">
        <v>241</v>
      </c>
      <c r="Z1043" s="212"/>
      <c r="AA1043" s="212"/>
      <c r="AB1043" s="212"/>
      <c r="AC1043" s="212"/>
      <c r="AD1043" s="212"/>
      <c r="AE1043" s="212"/>
      <c r="AF1043" s="212"/>
      <c r="AG1043" s="212" t="s">
        <v>263</v>
      </c>
      <c r="AH1043" s="212"/>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2" x14ac:dyDescent="0.2">
      <c r="A1044" s="219"/>
      <c r="B1044" s="220"/>
      <c r="C1044" s="255" t="s">
        <v>1203</v>
      </c>
      <c r="D1044" s="249"/>
      <c r="E1044" s="250">
        <v>1</v>
      </c>
      <c r="F1044" s="223"/>
      <c r="G1044" s="223"/>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267</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2" x14ac:dyDescent="0.2">
      <c r="A1045" s="219"/>
      <c r="B1045" s="220"/>
      <c r="C1045" s="256"/>
      <c r="D1045" s="241"/>
      <c r="E1045" s="241"/>
      <c r="F1045" s="241"/>
      <c r="G1045" s="241"/>
      <c r="H1045" s="223"/>
      <c r="I1045" s="223"/>
      <c r="J1045" s="223"/>
      <c r="K1045" s="223"/>
      <c r="L1045" s="223"/>
      <c r="M1045" s="223"/>
      <c r="N1045" s="222"/>
      <c r="O1045" s="222"/>
      <c r="P1045" s="222"/>
      <c r="Q1045" s="222"/>
      <c r="R1045" s="223"/>
      <c r="S1045" s="223"/>
      <c r="T1045" s="223"/>
      <c r="U1045" s="223"/>
      <c r="V1045" s="223"/>
      <c r="W1045" s="223"/>
      <c r="X1045" s="223"/>
      <c r="Y1045" s="223"/>
      <c r="Z1045" s="212"/>
      <c r="AA1045" s="212"/>
      <c r="AB1045" s="212"/>
      <c r="AC1045" s="212"/>
      <c r="AD1045" s="212"/>
      <c r="AE1045" s="212"/>
      <c r="AF1045" s="212"/>
      <c r="AG1045" s="212" t="s">
        <v>243</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1" x14ac:dyDescent="0.2">
      <c r="A1046" s="233">
        <v>233</v>
      </c>
      <c r="B1046" s="234" t="s">
        <v>1204</v>
      </c>
      <c r="C1046" s="244" t="s">
        <v>1205</v>
      </c>
      <c r="D1046" s="235" t="s">
        <v>398</v>
      </c>
      <c r="E1046" s="236">
        <v>1</v>
      </c>
      <c r="F1046" s="237">
        <f>H1046+J1046</f>
        <v>0</v>
      </c>
      <c r="G1046" s="237">
        <f>ROUND(E1046*F1046,2)</f>
        <v>0</v>
      </c>
      <c r="H1046" s="238"/>
      <c r="I1046" s="237">
        <f>ROUND(E1046*H1046,2)</f>
        <v>0</v>
      </c>
      <c r="J1046" s="238"/>
      <c r="K1046" s="237">
        <f>ROUND(E1046*J1046,2)</f>
        <v>0</v>
      </c>
      <c r="L1046" s="237">
        <v>21</v>
      </c>
      <c r="M1046" s="237">
        <f>G1046*(1+L1046/100)</f>
        <v>0</v>
      </c>
      <c r="N1046" s="236">
        <v>3.6000000000000002E-4</v>
      </c>
      <c r="O1046" s="236">
        <f>ROUND(E1046*N1046,2)</f>
        <v>0</v>
      </c>
      <c r="P1046" s="236">
        <v>0</v>
      </c>
      <c r="Q1046" s="236">
        <f>ROUND(E1046*P1046,2)</f>
        <v>0</v>
      </c>
      <c r="R1046" s="237" t="s">
        <v>1104</v>
      </c>
      <c r="S1046" s="237" t="s">
        <v>238</v>
      </c>
      <c r="T1046" s="239" t="s">
        <v>238</v>
      </c>
      <c r="U1046" s="223">
        <v>0.189</v>
      </c>
      <c r="V1046" s="223">
        <f>ROUND(E1046*U1046,2)</f>
        <v>0.19</v>
      </c>
      <c r="W1046" s="223"/>
      <c r="X1046" s="223" t="s">
        <v>262</v>
      </c>
      <c r="Y1046" s="223" t="s">
        <v>241</v>
      </c>
      <c r="Z1046" s="212"/>
      <c r="AA1046" s="212"/>
      <c r="AB1046" s="212"/>
      <c r="AC1046" s="212"/>
      <c r="AD1046" s="212"/>
      <c r="AE1046" s="212"/>
      <c r="AF1046" s="212"/>
      <c r="AG1046" s="212" t="s">
        <v>263</v>
      </c>
      <c r="AH1046" s="212"/>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2" x14ac:dyDescent="0.2">
      <c r="A1047" s="219"/>
      <c r="B1047" s="220"/>
      <c r="C1047" s="255" t="s">
        <v>114</v>
      </c>
      <c r="D1047" s="249"/>
      <c r="E1047" s="250">
        <v>1</v>
      </c>
      <c r="F1047" s="223"/>
      <c r="G1047" s="223"/>
      <c r="H1047" s="223"/>
      <c r="I1047" s="223"/>
      <c r="J1047" s="223"/>
      <c r="K1047" s="223"/>
      <c r="L1047" s="223"/>
      <c r="M1047" s="223"/>
      <c r="N1047" s="222"/>
      <c r="O1047" s="222"/>
      <c r="P1047" s="222"/>
      <c r="Q1047" s="222"/>
      <c r="R1047" s="223"/>
      <c r="S1047" s="223"/>
      <c r="T1047" s="223"/>
      <c r="U1047" s="223"/>
      <c r="V1047" s="223"/>
      <c r="W1047" s="223"/>
      <c r="X1047" s="223"/>
      <c r="Y1047" s="223"/>
      <c r="Z1047" s="212"/>
      <c r="AA1047" s="212"/>
      <c r="AB1047" s="212"/>
      <c r="AC1047" s="212"/>
      <c r="AD1047" s="212"/>
      <c r="AE1047" s="212"/>
      <c r="AF1047" s="212"/>
      <c r="AG1047" s="212" t="s">
        <v>267</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2" x14ac:dyDescent="0.2">
      <c r="A1048" s="219"/>
      <c r="B1048" s="220"/>
      <c r="C1048" s="256"/>
      <c r="D1048" s="241"/>
      <c r="E1048" s="241"/>
      <c r="F1048" s="241"/>
      <c r="G1048" s="241"/>
      <c r="H1048" s="223"/>
      <c r="I1048" s="223"/>
      <c r="J1048" s="223"/>
      <c r="K1048" s="223"/>
      <c r="L1048" s="223"/>
      <c r="M1048" s="223"/>
      <c r="N1048" s="222"/>
      <c r="O1048" s="222"/>
      <c r="P1048" s="222"/>
      <c r="Q1048" s="222"/>
      <c r="R1048" s="223"/>
      <c r="S1048" s="223"/>
      <c r="T1048" s="223"/>
      <c r="U1048" s="223"/>
      <c r="V1048" s="223"/>
      <c r="W1048" s="223"/>
      <c r="X1048" s="223"/>
      <c r="Y1048" s="223"/>
      <c r="Z1048" s="212"/>
      <c r="AA1048" s="212"/>
      <c r="AB1048" s="212"/>
      <c r="AC1048" s="212"/>
      <c r="AD1048" s="212"/>
      <c r="AE1048" s="212"/>
      <c r="AF1048" s="212"/>
      <c r="AG1048" s="212" t="s">
        <v>243</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1" x14ac:dyDescent="0.2">
      <c r="A1049" s="233">
        <v>234</v>
      </c>
      <c r="B1049" s="234" t="s">
        <v>1206</v>
      </c>
      <c r="C1049" s="244" t="s">
        <v>1207</v>
      </c>
      <c r="D1049" s="235" t="s">
        <v>1208</v>
      </c>
      <c r="E1049" s="236">
        <v>1</v>
      </c>
      <c r="F1049" s="237">
        <f>H1049+J1049</f>
        <v>0</v>
      </c>
      <c r="G1049" s="237">
        <f>ROUND(E1049*F1049,2)</f>
        <v>0</v>
      </c>
      <c r="H1049" s="238"/>
      <c r="I1049" s="237">
        <f>ROUND(E1049*H1049,2)</f>
        <v>0</v>
      </c>
      <c r="J1049" s="238"/>
      <c r="K1049" s="237">
        <f>ROUND(E1049*J1049,2)</f>
        <v>0</v>
      </c>
      <c r="L1049" s="237">
        <v>21</v>
      </c>
      <c r="M1049" s="237">
        <f>G1049*(1+L1049/100)</f>
        <v>0</v>
      </c>
      <c r="N1049" s="236">
        <v>2.4719999999999999E-2</v>
      </c>
      <c r="O1049" s="236">
        <f>ROUND(E1049*N1049,2)</f>
        <v>0.02</v>
      </c>
      <c r="P1049" s="236">
        <v>0</v>
      </c>
      <c r="Q1049" s="236">
        <f>ROUND(E1049*P1049,2)</f>
        <v>0</v>
      </c>
      <c r="R1049" s="237" t="s">
        <v>1104</v>
      </c>
      <c r="S1049" s="237" t="s">
        <v>238</v>
      </c>
      <c r="T1049" s="239" t="s">
        <v>238</v>
      </c>
      <c r="U1049" s="223">
        <v>1.6439999999999999</v>
      </c>
      <c r="V1049" s="223">
        <f>ROUND(E1049*U1049,2)</f>
        <v>1.64</v>
      </c>
      <c r="W1049" s="223"/>
      <c r="X1049" s="223" t="s">
        <v>262</v>
      </c>
      <c r="Y1049" s="223" t="s">
        <v>241</v>
      </c>
      <c r="Z1049" s="212"/>
      <c r="AA1049" s="212"/>
      <c r="AB1049" s="212"/>
      <c r="AC1049" s="212"/>
      <c r="AD1049" s="212"/>
      <c r="AE1049" s="212"/>
      <c r="AF1049" s="212"/>
      <c r="AG1049" s="212" t="s">
        <v>263</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2" x14ac:dyDescent="0.2">
      <c r="A1050" s="219"/>
      <c r="B1050" s="220"/>
      <c r="C1050" s="255" t="s">
        <v>114</v>
      </c>
      <c r="D1050" s="249"/>
      <c r="E1050" s="250">
        <v>1</v>
      </c>
      <c r="F1050" s="223"/>
      <c r="G1050" s="223"/>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267</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2" x14ac:dyDescent="0.2">
      <c r="A1051" s="219"/>
      <c r="B1051" s="220"/>
      <c r="C1051" s="256"/>
      <c r="D1051" s="241"/>
      <c r="E1051" s="241"/>
      <c r="F1051" s="241"/>
      <c r="G1051" s="241"/>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243</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1" x14ac:dyDescent="0.2">
      <c r="A1052" s="233">
        <v>235</v>
      </c>
      <c r="B1052" s="234" t="s">
        <v>838</v>
      </c>
      <c r="C1052" s="244" t="s">
        <v>839</v>
      </c>
      <c r="D1052" s="235" t="s">
        <v>840</v>
      </c>
      <c r="E1052" s="236">
        <v>15</v>
      </c>
      <c r="F1052" s="237">
        <f>H1052+J1052</f>
        <v>0</v>
      </c>
      <c r="G1052" s="237">
        <f>ROUND(E1052*F1052,2)</f>
        <v>0</v>
      </c>
      <c r="H1052" s="238"/>
      <c r="I1052" s="237">
        <f>ROUND(E1052*H1052,2)</f>
        <v>0</v>
      </c>
      <c r="J1052" s="238"/>
      <c r="K1052" s="237">
        <f>ROUND(E1052*J1052,2)</f>
        <v>0</v>
      </c>
      <c r="L1052" s="237">
        <v>21</v>
      </c>
      <c r="M1052" s="237">
        <f>G1052*(1+L1052/100)</f>
        <v>0</v>
      </c>
      <c r="N1052" s="236">
        <v>0</v>
      </c>
      <c r="O1052" s="236">
        <f>ROUND(E1052*N1052,2)</f>
        <v>0</v>
      </c>
      <c r="P1052" s="236">
        <v>0</v>
      </c>
      <c r="Q1052" s="236">
        <f>ROUND(E1052*P1052,2)</f>
        <v>0</v>
      </c>
      <c r="R1052" s="237" t="s">
        <v>841</v>
      </c>
      <c r="S1052" s="237" t="s">
        <v>238</v>
      </c>
      <c r="T1052" s="239" t="s">
        <v>238</v>
      </c>
      <c r="U1052" s="223">
        <v>1</v>
      </c>
      <c r="V1052" s="223">
        <f>ROUND(E1052*U1052,2)</f>
        <v>15</v>
      </c>
      <c r="W1052" s="223"/>
      <c r="X1052" s="223" t="s">
        <v>842</v>
      </c>
      <c r="Y1052" s="223" t="s">
        <v>241</v>
      </c>
      <c r="Z1052" s="212"/>
      <c r="AA1052" s="212"/>
      <c r="AB1052" s="212"/>
      <c r="AC1052" s="212"/>
      <c r="AD1052" s="212"/>
      <c r="AE1052" s="212"/>
      <c r="AF1052" s="212"/>
      <c r="AG1052" s="212" t="s">
        <v>843</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55" t="s">
        <v>1149</v>
      </c>
      <c r="D1053" s="249"/>
      <c r="E1053" s="250">
        <v>15</v>
      </c>
      <c r="F1053" s="223"/>
      <c r="G1053" s="223"/>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267</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2" x14ac:dyDescent="0.2">
      <c r="A1054" s="219"/>
      <c r="B1054" s="220"/>
      <c r="C1054" s="256"/>
      <c r="D1054" s="241"/>
      <c r="E1054" s="241"/>
      <c r="F1054" s="241"/>
      <c r="G1054" s="241"/>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243</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1" x14ac:dyDescent="0.2">
      <c r="A1055" s="219">
        <v>236</v>
      </c>
      <c r="B1055" s="220" t="s">
        <v>1209</v>
      </c>
      <c r="C1055" s="257" t="s">
        <v>1210</v>
      </c>
      <c r="D1055" s="221" t="s">
        <v>0</v>
      </c>
      <c r="E1055" s="240"/>
      <c r="F1055" s="223">
        <f>H1055+J1055</f>
        <v>0</v>
      </c>
      <c r="G1055" s="223">
        <f>ROUND(E1055*F1055,2)</f>
        <v>0</v>
      </c>
      <c r="H1055" s="224"/>
      <c r="I1055" s="223">
        <f>ROUND(E1055*H1055,2)</f>
        <v>0</v>
      </c>
      <c r="J1055" s="224"/>
      <c r="K1055" s="223">
        <f>ROUND(E1055*J1055,2)</f>
        <v>0</v>
      </c>
      <c r="L1055" s="223">
        <v>21</v>
      </c>
      <c r="M1055" s="223">
        <f>G1055*(1+L1055/100)</f>
        <v>0</v>
      </c>
      <c r="N1055" s="222">
        <v>0</v>
      </c>
      <c r="O1055" s="222">
        <f>ROUND(E1055*N1055,2)</f>
        <v>0</v>
      </c>
      <c r="P1055" s="222">
        <v>0</v>
      </c>
      <c r="Q1055" s="222">
        <f>ROUND(E1055*P1055,2)</f>
        <v>0</v>
      </c>
      <c r="R1055" s="223" t="s">
        <v>1104</v>
      </c>
      <c r="S1055" s="223" t="s">
        <v>238</v>
      </c>
      <c r="T1055" s="223" t="s">
        <v>238</v>
      </c>
      <c r="U1055" s="223">
        <v>0</v>
      </c>
      <c r="V1055" s="223">
        <f>ROUND(E1055*U1055,2)</f>
        <v>0</v>
      </c>
      <c r="W1055" s="223"/>
      <c r="X1055" s="223" t="s">
        <v>970</v>
      </c>
      <c r="Y1055" s="223" t="s">
        <v>241</v>
      </c>
      <c r="Z1055" s="212"/>
      <c r="AA1055" s="212"/>
      <c r="AB1055" s="212"/>
      <c r="AC1055" s="212"/>
      <c r="AD1055" s="212"/>
      <c r="AE1055" s="212"/>
      <c r="AF1055" s="212"/>
      <c r="AG1055" s="212" t="s">
        <v>971</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58" t="s">
        <v>1211</v>
      </c>
      <c r="D1056" s="253"/>
      <c r="E1056" s="253"/>
      <c r="F1056" s="253"/>
      <c r="G1056" s="253"/>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265</v>
      </c>
      <c r="AH1056" s="212"/>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2" x14ac:dyDescent="0.2">
      <c r="A1057" s="219"/>
      <c r="B1057" s="220"/>
      <c r="C1057" s="256"/>
      <c r="D1057" s="241"/>
      <c r="E1057" s="241"/>
      <c r="F1057" s="241"/>
      <c r="G1057" s="241"/>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243</v>
      </c>
      <c r="AH1057" s="212"/>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x14ac:dyDescent="0.2">
      <c r="A1058" s="226" t="s">
        <v>233</v>
      </c>
      <c r="B1058" s="227" t="s">
        <v>160</v>
      </c>
      <c r="C1058" s="243" t="s">
        <v>161</v>
      </c>
      <c r="D1058" s="228"/>
      <c r="E1058" s="229"/>
      <c r="F1058" s="230"/>
      <c r="G1058" s="230">
        <f>SUMIF(AG1059:AG1179,"&lt;&gt;NOR",G1059:G1179)</f>
        <v>0</v>
      </c>
      <c r="H1058" s="230"/>
      <c r="I1058" s="230">
        <f>SUM(I1059:I1179)</f>
        <v>0</v>
      </c>
      <c r="J1058" s="230"/>
      <c r="K1058" s="230">
        <f>SUM(K1059:K1179)</f>
        <v>0</v>
      </c>
      <c r="L1058" s="230"/>
      <c r="M1058" s="230">
        <f>SUM(M1059:M1179)</f>
        <v>0</v>
      </c>
      <c r="N1058" s="229"/>
      <c r="O1058" s="229">
        <f>SUM(O1059:O1179)</f>
        <v>0.37000000000000011</v>
      </c>
      <c r="P1058" s="229"/>
      <c r="Q1058" s="229">
        <f>SUM(Q1059:Q1179)</f>
        <v>7.0000000000000007E-2</v>
      </c>
      <c r="R1058" s="230"/>
      <c r="S1058" s="230"/>
      <c r="T1058" s="231"/>
      <c r="U1058" s="225"/>
      <c r="V1058" s="225">
        <f>SUM(V1059:V1179)</f>
        <v>58.529999999999987</v>
      </c>
      <c r="W1058" s="225"/>
      <c r="X1058" s="225"/>
      <c r="Y1058" s="225"/>
      <c r="AG1058" t="s">
        <v>234</v>
      </c>
    </row>
    <row r="1059" spans="1:60" outlineLevel="1" x14ac:dyDescent="0.2">
      <c r="A1059" s="233">
        <v>237</v>
      </c>
      <c r="B1059" s="234" t="s">
        <v>1212</v>
      </c>
      <c r="C1059" s="244" t="s">
        <v>1213</v>
      </c>
      <c r="D1059" s="235" t="s">
        <v>1208</v>
      </c>
      <c r="E1059" s="236">
        <v>1</v>
      </c>
      <c r="F1059" s="237">
        <f>H1059+J1059</f>
        <v>0</v>
      </c>
      <c r="G1059" s="237">
        <f>ROUND(E1059*F1059,2)</f>
        <v>0</v>
      </c>
      <c r="H1059" s="238"/>
      <c r="I1059" s="237">
        <f>ROUND(E1059*H1059,2)</f>
        <v>0</v>
      </c>
      <c r="J1059" s="238"/>
      <c r="K1059" s="237">
        <f>ROUND(E1059*J1059,2)</f>
        <v>0</v>
      </c>
      <c r="L1059" s="237">
        <v>21</v>
      </c>
      <c r="M1059" s="237">
        <f>G1059*(1+L1059/100)</f>
        <v>0</v>
      </c>
      <c r="N1059" s="236">
        <v>0</v>
      </c>
      <c r="O1059" s="236">
        <f>ROUND(E1059*N1059,2)</f>
        <v>0</v>
      </c>
      <c r="P1059" s="236">
        <v>3.4200000000000001E-2</v>
      </c>
      <c r="Q1059" s="236">
        <f>ROUND(E1059*P1059,2)</f>
        <v>0.03</v>
      </c>
      <c r="R1059" s="237" t="s">
        <v>1104</v>
      </c>
      <c r="S1059" s="237" t="s">
        <v>238</v>
      </c>
      <c r="T1059" s="239" t="s">
        <v>238</v>
      </c>
      <c r="U1059" s="223">
        <v>0.46500000000000002</v>
      </c>
      <c r="V1059" s="223">
        <f>ROUND(E1059*U1059,2)</f>
        <v>0.47</v>
      </c>
      <c r="W1059" s="223"/>
      <c r="X1059" s="223" t="s">
        <v>262</v>
      </c>
      <c r="Y1059" s="223" t="s">
        <v>241</v>
      </c>
      <c r="Z1059" s="212"/>
      <c r="AA1059" s="212"/>
      <c r="AB1059" s="212"/>
      <c r="AC1059" s="212"/>
      <c r="AD1059" s="212"/>
      <c r="AE1059" s="212"/>
      <c r="AF1059" s="212"/>
      <c r="AG1059" s="212" t="s">
        <v>263</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2" x14ac:dyDescent="0.2">
      <c r="A1060" s="219"/>
      <c r="B1060" s="220"/>
      <c r="C1060" s="255" t="s">
        <v>114</v>
      </c>
      <c r="D1060" s="249"/>
      <c r="E1060" s="250">
        <v>1</v>
      </c>
      <c r="F1060" s="223"/>
      <c r="G1060" s="223"/>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267</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2" x14ac:dyDescent="0.2">
      <c r="A1061" s="219"/>
      <c r="B1061" s="220"/>
      <c r="C1061" s="256"/>
      <c r="D1061" s="241"/>
      <c r="E1061" s="241"/>
      <c r="F1061" s="241"/>
      <c r="G1061" s="241"/>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243</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ht="22.5" outlineLevel="1" x14ac:dyDescent="0.2">
      <c r="A1062" s="233">
        <v>238</v>
      </c>
      <c r="B1062" s="234" t="s">
        <v>1214</v>
      </c>
      <c r="C1062" s="244" t="s">
        <v>1215</v>
      </c>
      <c r="D1062" s="235" t="s">
        <v>1208</v>
      </c>
      <c r="E1062" s="236">
        <v>1</v>
      </c>
      <c r="F1062" s="237">
        <f>H1062+J1062</f>
        <v>0</v>
      </c>
      <c r="G1062" s="237">
        <f>ROUND(E1062*F1062,2)</f>
        <v>0</v>
      </c>
      <c r="H1062" s="238"/>
      <c r="I1062" s="237">
        <f>ROUND(E1062*H1062,2)</f>
        <v>0</v>
      </c>
      <c r="J1062" s="238"/>
      <c r="K1062" s="237">
        <f>ROUND(E1062*J1062,2)</f>
        <v>0</v>
      </c>
      <c r="L1062" s="237">
        <v>21</v>
      </c>
      <c r="M1062" s="237">
        <f>G1062*(1+L1062/100)</f>
        <v>0</v>
      </c>
      <c r="N1062" s="236">
        <v>1.8890000000000001E-2</v>
      </c>
      <c r="O1062" s="236">
        <f>ROUND(E1062*N1062,2)</f>
        <v>0.02</v>
      </c>
      <c r="P1062" s="236">
        <v>0</v>
      </c>
      <c r="Q1062" s="236">
        <f>ROUND(E1062*P1062,2)</f>
        <v>0</v>
      </c>
      <c r="R1062" s="237" t="s">
        <v>1104</v>
      </c>
      <c r="S1062" s="237" t="s">
        <v>238</v>
      </c>
      <c r="T1062" s="239" t="s">
        <v>238</v>
      </c>
      <c r="U1062" s="223">
        <v>0.97299999999999998</v>
      </c>
      <c r="V1062" s="223">
        <f>ROUND(E1062*U1062,2)</f>
        <v>0.97</v>
      </c>
      <c r="W1062" s="223"/>
      <c r="X1062" s="223" t="s">
        <v>262</v>
      </c>
      <c r="Y1062" s="223" t="s">
        <v>241</v>
      </c>
      <c r="Z1062" s="212"/>
      <c r="AA1062" s="212"/>
      <c r="AB1062" s="212"/>
      <c r="AC1062" s="212"/>
      <c r="AD1062" s="212"/>
      <c r="AE1062" s="212"/>
      <c r="AF1062" s="212"/>
      <c r="AG1062" s="212" t="s">
        <v>263</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
      <c r="A1063" s="219"/>
      <c r="B1063" s="220"/>
      <c r="C1063" s="255" t="s">
        <v>1216</v>
      </c>
      <c r="D1063" s="249"/>
      <c r="E1063" s="250">
        <v>1</v>
      </c>
      <c r="F1063" s="223"/>
      <c r="G1063" s="223"/>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267</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2" x14ac:dyDescent="0.2">
      <c r="A1064" s="219"/>
      <c r="B1064" s="220"/>
      <c r="C1064" s="256"/>
      <c r="D1064" s="241"/>
      <c r="E1064" s="241"/>
      <c r="F1064" s="241"/>
      <c r="G1064" s="241"/>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243</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1" x14ac:dyDescent="0.2">
      <c r="A1065" s="233">
        <v>239</v>
      </c>
      <c r="B1065" s="234" t="s">
        <v>1217</v>
      </c>
      <c r="C1065" s="244" t="s">
        <v>1218</v>
      </c>
      <c r="D1065" s="235" t="s">
        <v>1208</v>
      </c>
      <c r="E1065" s="236">
        <v>3</v>
      </c>
      <c r="F1065" s="237">
        <f>H1065+J1065</f>
        <v>0</v>
      </c>
      <c r="G1065" s="237">
        <f>ROUND(E1065*F1065,2)</f>
        <v>0</v>
      </c>
      <c r="H1065" s="238"/>
      <c r="I1065" s="237">
        <f>ROUND(E1065*H1065,2)</f>
        <v>0</v>
      </c>
      <c r="J1065" s="238"/>
      <c r="K1065" s="237">
        <f>ROUND(E1065*J1065,2)</f>
        <v>0</v>
      </c>
      <c r="L1065" s="237">
        <v>21</v>
      </c>
      <c r="M1065" s="237">
        <f>G1065*(1+L1065/100)</f>
        <v>0</v>
      </c>
      <c r="N1065" s="236">
        <v>8.8999999999999995E-4</v>
      </c>
      <c r="O1065" s="236">
        <f>ROUND(E1065*N1065,2)</f>
        <v>0</v>
      </c>
      <c r="P1065" s="236">
        <v>0</v>
      </c>
      <c r="Q1065" s="236">
        <f>ROUND(E1065*P1065,2)</f>
        <v>0</v>
      </c>
      <c r="R1065" s="237" t="s">
        <v>1104</v>
      </c>
      <c r="S1065" s="237" t="s">
        <v>238</v>
      </c>
      <c r="T1065" s="239" t="s">
        <v>238</v>
      </c>
      <c r="U1065" s="223">
        <v>1.1200000000000001</v>
      </c>
      <c r="V1065" s="223">
        <f>ROUND(E1065*U1065,2)</f>
        <v>3.36</v>
      </c>
      <c r="W1065" s="223"/>
      <c r="X1065" s="223" t="s">
        <v>262</v>
      </c>
      <c r="Y1065" s="223" t="s">
        <v>241</v>
      </c>
      <c r="Z1065" s="212"/>
      <c r="AA1065" s="212"/>
      <c r="AB1065" s="212"/>
      <c r="AC1065" s="212"/>
      <c r="AD1065" s="212"/>
      <c r="AE1065" s="212"/>
      <c r="AF1065" s="212"/>
      <c r="AG1065" s="212" t="s">
        <v>263</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2" x14ac:dyDescent="0.2">
      <c r="A1066" s="219"/>
      <c r="B1066" s="220"/>
      <c r="C1066" s="255" t="s">
        <v>1219</v>
      </c>
      <c r="D1066" s="249"/>
      <c r="E1066" s="250">
        <v>3</v>
      </c>
      <c r="F1066" s="223"/>
      <c r="G1066" s="223"/>
      <c r="H1066" s="223"/>
      <c r="I1066" s="223"/>
      <c r="J1066" s="223"/>
      <c r="K1066" s="223"/>
      <c r="L1066" s="223"/>
      <c r="M1066" s="223"/>
      <c r="N1066" s="222"/>
      <c r="O1066" s="222"/>
      <c r="P1066" s="222"/>
      <c r="Q1066" s="222"/>
      <c r="R1066" s="223"/>
      <c r="S1066" s="223"/>
      <c r="T1066" s="223"/>
      <c r="U1066" s="223"/>
      <c r="V1066" s="223"/>
      <c r="W1066" s="223"/>
      <c r="X1066" s="223"/>
      <c r="Y1066" s="223"/>
      <c r="Z1066" s="212"/>
      <c r="AA1066" s="212"/>
      <c r="AB1066" s="212"/>
      <c r="AC1066" s="212"/>
      <c r="AD1066" s="212"/>
      <c r="AE1066" s="212"/>
      <c r="AF1066" s="212"/>
      <c r="AG1066" s="212" t="s">
        <v>267</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56"/>
      <c r="D1067" s="241"/>
      <c r="E1067" s="241"/>
      <c r="F1067" s="241"/>
      <c r="G1067" s="241"/>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243</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
      <c r="A1068" s="233">
        <v>240</v>
      </c>
      <c r="B1068" s="234" t="s">
        <v>1220</v>
      </c>
      <c r="C1068" s="244" t="s">
        <v>1221</v>
      </c>
      <c r="D1068" s="235" t="s">
        <v>1208</v>
      </c>
      <c r="E1068" s="236">
        <v>2</v>
      </c>
      <c r="F1068" s="237">
        <f>H1068+J1068</f>
        <v>0</v>
      </c>
      <c r="G1068" s="237">
        <f>ROUND(E1068*F1068,2)</f>
        <v>0</v>
      </c>
      <c r="H1068" s="238"/>
      <c r="I1068" s="237">
        <f>ROUND(E1068*H1068,2)</f>
        <v>0</v>
      </c>
      <c r="J1068" s="238"/>
      <c r="K1068" s="237">
        <f>ROUND(E1068*J1068,2)</f>
        <v>0</v>
      </c>
      <c r="L1068" s="237">
        <v>21</v>
      </c>
      <c r="M1068" s="237">
        <f>G1068*(1+L1068/100)</f>
        <v>0</v>
      </c>
      <c r="N1068" s="236">
        <v>3.9199999999999999E-3</v>
      </c>
      <c r="O1068" s="236">
        <f>ROUND(E1068*N1068,2)</f>
        <v>0.01</v>
      </c>
      <c r="P1068" s="236">
        <v>0</v>
      </c>
      <c r="Q1068" s="236">
        <f>ROUND(E1068*P1068,2)</f>
        <v>0</v>
      </c>
      <c r="R1068" s="237" t="s">
        <v>1104</v>
      </c>
      <c r="S1068" s="237" t="s">
        <v>238</v>
      </c>
      <c r="T1068" s="239" t="s">
        <v>238</v>
      </c>
      <c r="U1068" s="223">
        <v>0.755</v>
      </c>
      <c r="V1068" s="223">
        <f>ROUND(E1068*U1068,2)</f>
        <v>1.51</v>
      </c>
      <c r="W1068" s="223"/>
      <c r="X1068" s="223" t="s">
        <v>262</v>
      </c>
      <c r="Y1068" s="223" t="s">
        <v>241</v>
      </c>
      <c r="Z1068" s="212"/>
      <c r="AA1068" s="212"/>
      <c r="AB1068" s="212"/>
      <c r="AC1068" s="212"/>
      <c r="AD1068" s="212"/>
      <c r="AE1068" s="212"/>
      <c r="AF1068" s="212"/>
      <c r="AG1068" s="212" t="s">
        <v>263</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2" x14ac:dyDescent="0.2">
      <c r="A1069" s="219"/>
      <c r="B1069" s="220"/>
      <c r="C1069" s="255" t="s">
        <v>116</v>
      </c>
      <c r="D1069" s="249"/>
      <c r="E1069" s="250">
        <v>2</v>
      </c>
      <c r="F1069" s="223"/>
      <c r="G1069" s="223"/>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267</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56"/>
      <c r="D1070" s="241"/>
      <c r="E1070" s="241"/>
      <c r="F1070" s="241"/>
      <c r="G1070" s="241"/>
      <c r="H1070" s="223"/>
      <c r="I1070" s="223"/>
      <c r="J1070" s="223"/>
      <c r="K1070" s="223"/>
      <c r="L1070" s="223"/>
      <c r="M1070" s="223"/>
      <c r="N1070" s="222"/>
      <c r="O1070" s="222"/>
      <c r="P1070" s="222"/>
      <c r="Q1070" s="222"/>
      <c r="R1070" s="223"/>
      <c r="S1070" s="223"/>
      <c r="T1070" s="223"/>
      <c r="U1070" s="223"/>
      <c r="V1070" s="223"/>
      <c r="W1070" s="223"/>
      <c r="X1070" s="223"/>
      <c r="Y1070" s="223"/>
      <c r="Z1070" s="212"/>
      <c r="AA1070" s="212"/>
      <c r="AB1070" s="212"/>
      <c r="AC1070" s="212"/>
      <c r="AD1070" s="212"/>
      <c r="AE1070" s="212"/>
      <c r="AF1070" s="212"/>
      <c r="AG1070" s="212" t="s">
        <v>243</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1" x14ac:dyDescent="0.2">
      <c r="A1071" s="233">
        <v>241</v>
      </c>
      <c r="B1071" s="234" t="s">
        <v>1222</v>
      </c>
      <c r="C1071" s="244" t="s">
        <v>1223</v>
      </c>
      <c r="D1071" s="235" t="s">
        <v>1208</v>
      </c>
      <c r="E1071" s="236">
        <v>1</v>
      </c>
      <c r="F1071" s="237">
        <f>H1071+J1071</f>
        <v>0</v>
      </c>
      <c r="G1071" s="237">
        <f>ROUND(E1071*F1071,2)</f>
        <v>0</v>
      </c>
      <c r="H1071" s="238"/>
      <c r="I1071" s="237">
        <f>ROUND(E1071*H1071,2)</f>
        <v>0</v>
      </c>
      <c r="J1071" s="238"/>
      <c r="K1071" s="237">
        <f>ROUND(E1071*J1071,2)</f>
        <v>0</v>
      </c>
      <c r="L1071" s="237">
        <v>21</v>
      </c>
      <c r="M1071" s="237">
        <f>G1071*(1+L1071/100)</f>
        <v>0</v>
      </c>
      <c r="N1071" s="236">
        <v>0</v>
      </c>
      <c r="O1071" s="236">
        <f>ROUND(E1071*N1071,2)</f>
        <v>0</v>
      </c>
      <c r="P1071" s="236">
        <v>1.9460000000000002E-2</v>
      </c>
      <c r="Q1071" s="236">
        <f>ROUND(E1071*P1071,2)</f>
        <v>0.02</v>
      </c>
      <c r="R1071" s="237" t="s">
        <v>1104</v>
      </c>
      <c r="S1071" s="237" t="s">
        <v>238</v>
      </c>
      <c r="T1071" s="239" t="s">
        <v>238</v>
      </c>
      <c r="U1071" s="223">
        <v>0.38200000000000001</v>
      </c>
      <c r="V1071" s="223">
        <f>ROUND(E1071*U1071,2)</f>
        <v>0.38</v>
      </c>
      <c r="W1071" s="223"/>
      <c r="X1071" s="223" t="s">
        <v>262</v>
      </c>
      <c r="Y1071" s="223" t="s">
        <v>241</v>
      </c>
      <c r="Z1071" s="212"/>
      <c r="AA1071" s="212"/>
      <c r="AB1071" s="212"/>
      <c r="AC1071" s="212"/>
      <c r="AD1071" s="212"/>
      <c r="AE1071" s="212"/>
      <c r="AF1071" s="212"/>
      <c r="AG1071" s="212" t="s">
        <v>263</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2" x14ac:dyDescent="0.2">
      <c r="A1072" s="219"/>
      <c r="B1072" s="220"/>
      <c r="C1072" s="255" t="s">
        <v>114</v>
      </c>
      <c r="D1072" s="249"/>
      <c r="E1072" s="250">
        <v>1</v>
      </c>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267</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19"/>
      <c r="B1073" s="220"/>
      <c r="C1073" s="256"/>
      <c r="D1073" s="241"/>
      <c r="E1073" s="241"/>
      <c r="F1073" s="241"/>
      <c r="G1073" s="241"/>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243</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1" x14ac:dyDescent="0.2">
      <c r="A1074" s="233">
        <v>242</v>
      </c>
      <c r="B1074" s="234" t="s">
        <v>1224</v>
      </c>
      <c r="C1074" s="244" t="s">
        <v>1225</v>
      </c>
      <c r="D1074" s="235" t="s">
        <v>1208</v>
      </c>
      <c r="E1074" s="236">
        <v>7</v>
      </c>
      <c r="F1074" s="237">
        <f>H1074+J1074</f>
        <v>0</v>
      </c>
      <c r="G1074" s="237">
        <f>ROUND(E1074*F1074,2)</f>
        <v>0</v>
      </c>
      <c r="H1074" s="238"/>
      <c r="I1074" s="237">
        <f>ROUND(E1074*H1074,2)</f>
        <v>0</v>
      </c>
      <c r="J1074" s="238"/>
      <c r="K1074" s="237">
        <f>ROUND(E1074*J1074,2)</f>
        <v>0</v>
      </c>
      <c r="L1074" s="237">
        <v>21</v>
      </c>
      <c r="M1074" s="237">
        <f>G1074*(1+L1074/100)</f>
        <v>0</v>
      </c>
      <c r="N1074" s="236">
        <v>1.201E-2</v>
      </c>
      <c r="O1074" s="236">
        <f>ROUND(E1074*N1074,2)</f>
        <v>0.08</v>
      </c>
      <c r="P1074" s="236">
        <v>0</v>
      </c>
      <c r="Q1074" s="236">
        <f>ROUND(E1074*P1074,2)</f>
        <v>0</v>
      </c>
      <c r="R1074" s="237" t="s">
        <v>1104</v>
      </c>
      <c r="S1074" s="237" t="s">
        <v>238</v>
      </c>
      <c r="T1074" s="239" t="s">
        <v>238</v>
      </c>
      <c r="U1074" s="223">
        <v>1.1890000000000001</v>
      </c>
      <c r="V1074" s="223">
        <f>ROUND(E1074*U1074,2)</f>
        <v>8.32</v>
      </c>
      <c r="W1074" s="223"/>
      <c r="X1074" s="223" t="s">
        <v>262</v>
      </c>
      <c r="Y1074" s="223" t="s">
        <v>241</v>
      </c>
      <c r="Z1074" s="212"/>
      <c r="AA1074" s="212"/>
      <c r="AB1074" s="212"/>
      <c r="AC1074" s="212"/>
      <c r="AD1074" s="212"/>
      <c r="AE1074" s="212"/>
      <c r="AF1074" s="212"/>
      <c r="AG1074" s="212" t="s">
        <v>263</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2" x14ac:dyDescent="0.2">
      <c r="A1075" s="219"/>
      <c r="B1075" s="220"/>
      <c r="C1075" s="255" t="s">
        <v>1226</v>
      </c>
      <c r="D1075" s="249"/>
      <c r="E1075" s="250">
        <v>1</v>
      </c>
      <c r="F1075" s="223"/>
      <c r="G1075" s="223"/>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267</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5" t="s">
        <v>1227</v>
      </c>
      <c r="D1076" s="249"/>
      <c r="E1076" s="250">
        <v>1</v>
      </c>
      <c r="F1076" s="223"/>
      <c r="G1076" s="223"/>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267</v>
      </c>
      <c r="AH1076" s="212">
        <v>0</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55" t="s">
        <v>1228</v>
      </c>
      <c r="D1077" s="249"/>
      <c r="E1077" s="250">
        <v>5</v>
      </c>
      <c r="F1077" s="223"/>
      <c r="G1077" s="223"/>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267</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2" x14ac:dyDescent="0.2">
      <c r="A1078" s="219"/>
      <c r="B1078" s="220"/>
      <c r="C1078" s="256"/>
      <c r="D1078" s="241"/>
      <c r="E1078" s="241"/>
      <c r="F1078" s="241"/>
      <c r="G1078" s="241"/>
      <c r="H1078" s="223"/>
      <c r="I1078" s="223"/>
      <c r="J1078" s="223"/>
      <c r="K1078" s="223"/>
      <c r="L1078" s="223"/>
      <c r="M1078" s="223"/>
      <c r="N1078" s="222"/>
      <c r="O1078" s="222"/>
      <c r="P1078" s="222"/>
      <c r="Q1078" s="222"/>
      <c r="R1078" s="223"/>
      <c r="S1078" s="223"/>
      <c r="T1078" s="223"/>
      <c r="U1078" s="223"/>
      <c r="V1078" s="223"/>
      <c r="W1078" s="223"/>
      <c r="X1078" s="223"/>
      <c r="Y1078" s="223"/>
      <c r="Z1078" s="212"/>
      <c r="AA1078" s="212"/>
      <c r="AB1078" s="212"/>
      <c r="AC1078" s="212"/>
      <c r="AD1078" s="212"/>
      <c r="AE1078" s="212"/>
      <c r="AF1078" s="212"/>
      <c r="AG1078" s="212" t="s">
        <v>243</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1" x14ac:dyDescent="0.2">
      <c r="A1079" s="233">
        <v>243</v>
      </c>
      <c r="B1079" s="234" t="s">
        <v>1229</v>
      </c>
      <c r="C1079" s="244" t="s">
        <v>1230</v>
      </c>
      <c r="D1079" s="235" t="s">
        <v>1208</v>
      </c>
      <c r="E1079" s="236">
        <v>7</v>
      </c>
      <c r="F1079" s="237">
        <f>H1079+J1079</f>
        <v>0</v>
      </c>
      <c r="G1079" s="237">
        <f>ROUND(E1079*F1079,2)</f>
        <v>0</v>
      </c>
      <c r="H1079" s="238"/>
      <c r="I1079" s="237">
        <f>ROUND(E1079*H1079,2)</f>
        <v>0</v>
      </c>
      <c r="J1079" s="238"/>
      <c r="K1079" s="237">
        <f>ROUND(E1079*J1079,2)</f>
        <v>0</v>
      </c>
      <c r="L1079" s="237">
        <v>21</v>
      </c>
      <c r="M1079" s="237">
        <f>G1079*(1+L1079/100)</f>
        <v>0</v>
      </c>
      <c r="N1079" s="236">
        <v>4.7699999999999999E-3</v>
      </c>
      <c r="O1079" s="236">
        <f>ROUND(E1079*N1079,2)</f>
        <v>0.03</v>
      </c>
      <c r="P1079" s="236">
        <v>0</v>
      </c>
      <c r="Q1079" s="236">
        <f>ROUND(E1079*P1079,2)</f>
        <v>0</v>
      </c>
      <c r="R1079" s="237" t="s">
        <v>1104</v>
      </c>
      <c r="S1079" s="237" t="s">
        <v>238</v>
      </c>
      <c r="T1079" s="239" t="s">
        <v>238</v>
      </c>
      <c r="U1079" s="223">
        <v>0.32500000000000001</v>
      </c>
      <c r="V1079" s="223">
        <f>ROUND(E1079*U1079,2)</f>
        <v>2.2799999999999998</v>
      </c>
      <c r="W1079" s="223"/>
      <c r="X1079" s="223" t="s">
        <v>262</v>
      </c>
      <c r="Y1079" s="223" t="s">
        <v>241</v>
      </c>
      <c r="Z1079" s="212"/>
      <c r="AA1079" s="212"/>
      <c r="AB1079" s="212"/>
      <c r="AC1079" s="212"/>
      <c r="AD1079" s="212"/>
      <c r="AE1079" s="212"/>
      <c r="AF1079" s="212"/>
      <c r="AG1079" s="212" t="s">
        <v>263</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2" x14ac:dyDescent="0.2">
      <c r="A1080" s="219"/>
      <c r="B1080" s="220"/>
      <c r="C1080" s="245"/>
      <c r="D1080" s="242"/>
      <c r="E1080" s="242"/>
      <c r="F1080" s="242"/>
      <c r="G1080" s="242"/>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243</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33">
        <v>244</v>
      </c>
      <c r="B1081" s="234" t="s">
        <v>1231</v>
      </c>
      <c r="C1081" s="244" t="s">
        <v>1232</v>
      </c>
      <c r="D1081" s="235" t="s">
        <v>1208</v>
      </c>
      <c r="E1081" s="236">
        <v>2</v>
      </c>
      <c r="F1081" s="237">
        <f>H1081+J1081</f>
        <v>0</v>
      </c>
      <c r="G1081" s="237">
        <f>ROUND(E1081*F1081,2)</f>
        <v>0</v>
      </c>
      <c r="H1081" s="238"/>
      <c r="I1081" s="237">
        <f>ROUND(E1081*H1081,2)</f>
        <v>0</v>
      </c>
      <c r="J1081" s="238"/>
      <c r="K1081" s="237">
        <f>ROUND(E1081*J1081,2)</f>
        <v>0</v>
      </c>
      <c r="L1081" s="237">
        <v>21</v>
      </c>
      <c r="M1081" s="237">
        <f>G1081*(1+L1081/100)</f>
        <v>0</v>
      </c>
      <c r="N1081" s="236">
        <v>6.2E-4</v>
      </c>
      <c r="O1081" s="236">
        <f>ROUND(E1081*N1081,2)</f>
        <v>0</v>
      </c>
      <c r="P1081" s="236">
        <v>0</v>
      </c>
      <c r="Q1081" s="236">
        <f>ROUND(E1081*P1081,2)</f>
        <v>0</v>
      </c>
      <c r="R1081" s="237" t="s">
        <v>1104</v>
      </c>
      <c r="S1081" s="237" t="s">
        <v>238</v>
      </c>
      <c r="T1081" s="239" t="s">
        <v>238</v>
      </c>
      <c r="U1081" s="223">
        <v>2.6</v>
      </c>
      <c r="V1081" s="223">
        <f>ROUND(E1081*U1081,2)</f>
        <v>5.2</v>
      </c>
      <c r="W1081" s="223"/>
      <c r="X1081" s="223" t="s">
        <v>262</v>
      </c>
      <c r="Y1081" s="223" t="s">
        <v>241</v>
      </c>
      <c r="Z1081" s="212"/>
      <c r="AA1081" s="212"/>
      <c r="AB1081" s="212"/>
      <c r="AC1081" s="212"/>
      <c r="AD1081" s="212"/>
      <c r="AE1081" s="212"/>
      <c r="AF1081" s="212"/>
      <c r="AG1081" s="212" t="s">
        <v>263</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19"/>
      <c r="B1082" s="220"/>
      <c r="C1082" s="255" t="s">
        <v>1233</v>
      </c>
      <c r="D1082" s="249"/>
      <c r="E1082" s="250">
        <v>2</v>
      </c>
      <c r="F1082" s="223"/>
      <c r="G1082" s="223"/>
      <c r="H1082" s="223"/>
      <c r="I1082" s="223"/>
      <c r="J1082" s="223"/>
      <c r="K1082" s="223"/>
      <c r="L1082" s="223"/>
      <c r="M1082" s="223"/>
      <c r="N1082" s="222"/>
      <c r="O1082" s="222"/>
      <c r="P1082" s="222"/>
      <c r="Q1082" s="222"/>
      <c r="R1082" s="223"/>
      <c r="S1082" s="223"/>
      <c r="T1082" s="223"/>
      <c r="U1082" s="223"/>
      <c r="V1082" s="223"/>
      <c r="W1082" s="223"/>
      <c r="X1082" s="223"/>
      <c r="Y1082" s="223"/>
      <c r="Z1082" s="212"/>
      <c r="AA1082" s="212"/>
      <c r="AB1082" s="212"/>
      <c r="AC1082" s="212"/>
      <c r="AD1082" s="212"/>
      <c r="AE1082" s="212"/>
      <c r="AF1082" s="212"/>
      <c r="AG1082" s="212" t="s">
        <v>267</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2" x14ac:dyDescent="0.2">
      <c r="A1083" s="219"/>
      <c r="B1083" s="220"/>
      <c r="C1083" s="256"/>
      <c r="D1083" s="241"/>
      <c r="E1083" s="241"/>
      <c r="F1083" s="241"/>
      <c r="G1083" s="241"/>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243</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33">
        <v>245</v>
      </c>
      <c r="B1084" s="234" t="s">
        <v>1234</v>
      </c>
      <c r="C1084" s="244" t="s">
        <v>1235</v>
      </c>
      <c r="D1084" s="235" t="s">
        <v>1208</v>
      </c>
      <c r="E1084" s="236">
        <v>1</v>
      </c>
      <c r="F1084" s="237">
        <f>H1084+J1084</f>
        <v>0</v>
      </c>
      <c r="G1084" s="237">
        <f>ROUND(E1084*F1084,2)</f>
        <v>0</v>
      </c>
      <c r="H1084" s="238"/>
      <c r="I1084" s="237">
        <f>ROUND(E1084*H1084,2)</f>
        <v>0</v>
      </c>
      <c r="J1084" s="238"/>
      <c r="K1084" s="237">
        <f>ROUND(E1084*J1084,2)</f>
        <v>0</v>
      </c>
      <c r="L1084" s="237">
        <v>21</v>
      </c>
      <c r="M1084" s="237">
        <f>G1084*(1+L1084/100)</f>
        <v>0</v>
      </c>
      <c r="N1084" s="236">
        <v>1.7000000000000001E-4</v>
      </c>
      <c r="O1084" s="236">
        <f>ROUND(E1084*N1084,2)</f>
        <v>0</v>
      </c>
      <c r="P1084" s="236">
        <v>0</v>
      </c>
      <c r="Q1084" s="236">
        <f>ROUND(E1084*P1084,2)</f>
        <v>0</v>
      </c>
      <c r="R1084" s="237" t="s">
        <v>1104</v>
      </c>
      <c r="S1084" s="237" t="s">
        <v>238</v>
      </c>
      <c r="T1084" s="239" t="s">
        <v>238</v>
      </c>
      <c r="U1084" s="223">
        <v>2.9</v>
      </c>
      <c r="V1084" s="223">
        <f>ROUND(E1084*U1084,2)</f>
        <v>2.9</v>
      </c>
      <c r="W1084" s="223"/>
      <c r="X1084" s="223" t="s">
        <v>262</v>
      </c>
      <c r="Y1084" s="223" t="s">
        <v>241</v>
      </c>
      <c r="Z1084" s="212"/>
      <c r="AA1084" s="212"/>
      <c r="AB1084" s="212"/>
      <c r="AC1084" s="212"/>
      <c r="AD1084" s="212"/>
      <c r="AE1084" s="212"/>
      <c r="AF1084" s="212"/>
      <c r="AG1084" s="212" t="s">
        <v>263</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
      <c r="A1085" s="219"/>
      <c r="B1085" s="220"/>
      <c r="C1085" s="255" t="s">
        <v>1236</v>
      </c>
      <c r="D1085" s="249"/>
      <c r="E1085" s="250">
        <v>1</v>
      </c>
      <c r="F1085" s="223"/>
      <c r="G1085" s="223"/>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267</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2" x14ac:dyDescent="0.2">
      <c r="A1086" s="219"/>
      <c r="B1086" s="220"/>
      <c r="C1086" s="256"/>
      <c r="D1086" s="241"/>
      <c r="E1086" s="241"/>
      <c r="F1086" s="241"/>
      <c r="G1086" s="241"/>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243</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1" x14ac:dyDescent="0.2">
      <c r="A1087" s="233">
        <v>246</v>
      </c>
      <c r="B1087" s="234" t="s">
        <v>1237</v>
      </c>
      <c r="C1087" s="244" t="s">
        <v>1238</v>
      </c>
      <c r="D1087" s="235" t="s">
        <v>1208</v>
      </c>
      <c r="E1087" s="236">
        <v>1</v>
      </c>
      <c r="F1087" s="237">
        <f>H1087+J1087</f>
        <v>0</v>
      </c>
      <c r="G1087" s="237">
        <f>ROUND(E1087*F1087,2)</f>
        <v>0</v>
      </c>
      <c r="H1087" s="238"/>
      <c r="I1087" s="237">
        <f>ROUND(E1087*H1087,2)</f>
        <v>0</v>
      </c>
      <c r="J1087" s="238"/>
      <c r="K1087" s="237">
        <f>ROUND(E1087*J1087,2)</f>
        <v>0</v>
      </c>
      <c r="L1087" s="237">
        <v>21</v>
      </c>
      <c r="M1087" s="237">
        <f>G1087*(1+L1087/100)</f>
        <v>0</v>
      </c>
      <c r="N1087" s="236">
        <v>0</v>
      </c>
      <c r="O1087" s="236">
        <f>ROUND(E1087*N1087,2)</f>
        <v>0</v>
      </c>
      <c r="P1087" s="236">
        <v>2.4500000000000001E-2</v>
      </c>
      <c r="Q1087" s="236">
        <f>ROUND(E1087*P1087,2)</f>
        <v>0.02</v>
      </c>
      <c r="R1087" s="237" t="s">
        <v>1104</v>
      </c>
      <c r="S1087" s="237" t="s">
        <v>238</v>
      </c>
      <c r="T1087" s="239" t="s">
        <v>238</v>
      </c>
      <c r="U1087" s="223">
        <v>0.38300000000000001</v>
      </c>
      <c r="V1087" s="223">
        <f>ROUND(E1087*U1087,2)</f>
        <v>0.38</v>
      </c>
      <c r="W1087" s="223"/>
      <c r="X1087" s="223" t="s">
        <v>262</v>
      </c>
      <c r="Y1087" s="223" t="s">
        <v>241</v>
      </c>
      <c r="Z1087" s="212"/>
      <c r="AA1087" s="212"/>
      <c r="AB1087" s="212"/>
      <c r="AC1087" s="212"/>
      <c r="AD1087" s="212"/>
      <c r="AE1087" s="212"/>
      <c r="AF1087" s="212"/>
      <c r="AG1087" s="212" t="s">
        <v>263</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2" x14ac:dyDescent="0.2">
      <c r="A1088" s="219"/>
      <c r="B1088" s="220"/>
      <c r="C1088" s="245"/>
      <c r="D1088" s="242"/>
      <c r="E1088" s="242"/>
      <c r="F1088" s="242"/>
      <c r="G1088" s="242"/>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243</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33">
        <v>247</v>
      </c>
      <c r="B1089" s="234" t="s">
        <v>1239</v>
      </c>
      <c r="C1089" s="244" t="s">
        <v>1240</v>
      </c>
      <c r="D1089" s="235" t="s">
        <v>1208</v>
      </c>
      <c r="E1089" s="236">
        <v>5</v>
      </c>
      <c r="F1089" s="237">
        <f>H1089+J1089</f>
        <v>0</v>
      </c>
      <c r="G1089" s="237">
        <f>ROUND(E1089*F1089,2)</f>
        <v>0</v>
      </c>
      <c r="H1089" s="238"/>
      <c r="I1089" s="237">
        <f>ROUND(E1089*H1089,2)</f>
        <v>0</v>
      </c>
      <c r="J1089" s="238"/>
      <c r="K1089" s="237">
        <f>ROUND(E1089*J1089,2)</f>
        <v>0</v>
      </c>
      <c r="L1089" s="237">
        <v>21</v>
      </c>
      <c r="M1089" s="237">
        <f>G1089*(1+L1089/100)</f>
        <v>0</v>
      </c>
      <c r="N1089" s="236">
        <v>2.5999999999999998E-4</v>
      </c>
      <c r="O1089" s="236">
        <f>ROUND(E1089*N1089,2)</f>
        <v>0</v>
      </c>
      <c r="P1089" s="236">
        <v>0</v>
      </c>
      <c r="Q1089" s="236">
        <f>ROUND(E1089*P1089,2)</f>
        <v>0</v>
      </c>
      <c r="R1089" s="237" t="s">
        <v>1104</v>
      </c>
      <c r="S1089" s="237" t="s">
        <v>238</v>
      </c>
      <c r="T1089" s="239" t="s">
        <v>238</v>
      </c>
      <c r="U1089" s="223">
        <v>0.16</v>
      </c>
      <c r="V1089" s="223">
        <f>ROUND(E1089*U1089,2)</f>
        <v>0.8</v>
      </c>
      <c r="W1089" s="223"/>
      <c r="X1089" s="223" t="s">
        <v>262</v>
      </c>
      <c r="Y1089" s="223" t="s">
        <v>241</v>
      </c>
      <c r="Z1089" s="212"/>
      <c r="AA1089" s="212"/>
      <c r="AB1089" s="212"/>
      <c r="AC1089" s="212"/>
      <c r="AD1089" s="212"/>
      <c r="AE1089" s="212"/>
      <c r="AF1089" s="212"/>
      <c r="AG1089" s="212" t="s">
        <v>263</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2" x14ac:dyDescent="0.2">
      <c r="A1090" s="219"/>
      <c r="B1090" s="220"/>
      <c r="C1090" s="255" t="s">
        <v>122</v>
      </c>
      <c r="D1090" s="249"/>
      <c r="E1090" s="250">
        <v>5</v>
      </c>
      <c r="F1090" s="223"/>
      <c r="G1090" s="223"/>
      <c r="H1090" s="223"/>
      <c r="I1090" s="223"/>
      <c r="J1090" s="223"/>
      <c r="K1090" s="223"/>
      <c r="L1090" s="223"/>
      <c r="M1090" s="223"/>
      <c r="N1090" s="222"/>
      <c r="O1090" s="222"/>
      <c r="P1090" s="222"/>
      <c r="Q1090" s="222"/>
      <c r="R1090" s="223"/>
      <c r="S1090" s="223"/>
      <c r="T1090" s="223"/>
      <c r="U1090" s="223"/>
      <c r="V1090" s="223"/>
      <c r="W1090" s="223"/>
      <c r="X1090" s="223"/>
      <c r="Y1090" s="223"/>
      <c r="Z1090" s="212"/>
      <c r="AA1090" s="212"/>
      <c r="AB1090" s="212"/>
      <c r="AC1090" s="212"/>
      <c r="AD1090" s="212"/>
      <c r="AE1090" s="212"/>
      <c r="AF1090" s="212"/>
      <c r="AG1090" s="212" t="s">
        <v>267</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56"/>
      <c r="D1091" s="241"/>
      <c r="E1091" s="241"/>
      <c r="F1091" s="241"/>
      <c r="G1091" s="241"/>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243</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1" x14ac:dyDescent="0.2">
      <c r="A1092" s="233">
        <v>248</v>
      </c>
      <c r="B1092" s="234" t="s">
        <v>1241</v>
      </c>
      <c r="C1092" s="244" t="s">
        <v>1242</v>
      </c>
      <c r="D1092" s="235" t="s">
        <v>1208</v>
      </c>
      <c r="E1092" s="236">
        <v>7</v>
      </c>
      <c r="F1092" s="237">
        <f>H1092+J1092</f>
        <v>0</v>
      </c>
      <c r="G1092" s="237">
        <f>ROUND(E1092*F1092,2)</f>
        <v>0</v>
      </c>
      <c r="H1092" s="238"/>
      <c r="I1092" s="237">
        <f>ROUND(E1092*H1092,2)</f>
        <v>0</v>
      </c>
      <c r="J1092" s="238"/>
      <c r="K1092" s="237">
        <f>ROUND(E1092*J1092,2)</f>
        <v>0</v>
      </c>
      <c r="L1092" s="237">
        <v>21</v>
      </c>
      <c r="M1092" s="237">
        <f>G1092*(1+L1092/100)</f>
        <v>0</v>
      </c>
      <c r="N1092" s="236">
        <v>5.5999999999999995E-4</v>
      </c>
      <c r="O1092" s="236">
        <f>ROUND(E1092*N1092,2)</f>
        <v>0</v>
      </c>
      <c r="P1092" s="236">
        <v>0</v>
      </c>
      <c r="Q1092" s="236">
        <f>ROUND(E1092*P1092,2)</f>
        <v>0</v>
      </c>
      <c r="R1092" s="237" t="s">
        <v>1104</v>
      </c>
      <c r="S1092" s="237" t="s">
        <v>238</v>
      </c>
      <c r="T1092" s="239" t="s">
        <v>238</v>
      </c>
      <c r="U1092" s="223">
        <v>0.23</v>
      </c>
      <c r="V1092" s="223">
        <f>ROUND(E1092*U1092,2)</f>
        <v>1.61</v>
      </c>
      <c r="W1092" s="223"/>
      <c r="X1092" s="223" t="s">
        <v>262</v>
      </c>
      <c r="Y1092" s="223" t="s">
        <v>241</v>
      </c>
      <c r="Z1092" s="212"/>
      <c r="AA1092" s="212"/>
      <c r="AB1092" s="212"/>
      <c r="AC1092" s="212"/>
      <c r="AD1092" s="212"/>
      <c r="AE1092" s="212"/>
      <c r="AF1092" s="212"/>
      <c r="AG1092" s="212" t="s">
        <v>263</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2" x14ac:dyDescent="0.2">
      <c r="A1093" s="219"/>
      <c r="B1093" s="220"/>
      <c r="C1093" s="255" t="s">
        <v>1243</v>
      </c>
      <c r="D1093" s="249"/>
      <c r="E1093" s="250">
        <v>7</v>
      </c>
      <c r="F1093" s="223"/>
      <c r="G1093" s="22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267</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2" x14ac:dyDescent="0.2">
      <c r="A1094" s="219"/>
      <c r="B1094" s="220"/>
      <c r="C1094" s="256"/>
      <c r="D1094" s="241"/>
      <c r="E1094" s="241"/>
      <c r="F1094" s="241"/>
      <c r="G1094" s="241"/>
      <c r="H1094" s="223"/>
      <c r="I1094" s="223"/>
      <c r="J1094" s="223"/>
      <c r="K1094" s="223"/>
      <c r="L1094" s="223"/>
      <c r="M1094" s="223"/>
      <c r="N1094" s="222"/>
      <c r="O1094" s="222"/>
      <c r="P1094" s="222"/>
      <c r="Q1094" s="222"/>
      <c r="R1094" s="223"/>
      <c r="S1094" s="223"/>
      <c r="T1094" s="223"/>
      <c r="U1094" s="223"/>
      <c r="V1094" s="223"/>
      <c r="W1094" s="223"/>
      <c r="X1094" s="223"/>
      <c r="Y1094" s="223"/>
      <c r="Z1094" s="212"/>
      <c r="AA1094" s="212"/>
      <c r="AB1094" s="212"/>
      <c r="AC1094" s="212"/>
      <c r="AD1094" s="212"/>
      <c r="AE1094" s="212"/>
      <c r="AF1094" s="212"/>
      <c r="AG1094" s="212" t="s">
        <v>243</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33">
        <v>249</v>
      </c>
      <c r="B1095" s="234" t="s">
        <v>1244</v>
      </c>
      <c r="C1095" s="244" t="s">
        <v>1245</v>
      </c>
      <c r="D1095" s="235" t="s">
        <v>1208</v>
      </c>
      <c r="E1095" s="236">
        <v>4</v>
      </c>
      <c r="F1095" s="237">
        <f>H1095+J1095</f>
        <v>0</v>
      </c>
      <c r="G1095" s="237">
        <f>ROUND(E1095*F1095,2)</f>
        <v>0</v>
      </c>
      <c r="H1095" s="238"/>
      <c r="I1095" s="237">
        <f>ROUND(E1095*H1095,2)</f>
        <v>0</v>
      </c>
      <c r="J1095" s="238"/>
      <c r="K1095" s="237">
        <f>ROUND(E1095*J1095,2)</f>
        <v>0</v>
      </c>
      <c r="L1095" s="237">
        <v>21</v>
      </c>
      <c r="M1095" s="237">
        <f>G1095*(1+L1095/100)</f>
        <v>0</v>
      </c>
      <c r="N1095" s="236">
        <v>1.6000000000000001E-4</v>
      </c>
      <c r="O1095" s="236">
        <f>ROUND(E1095*N1095,2)</f>
        <v>0</v>
      </c>
      <c r="P1095" s="236">
        <v>0</v>
      </c>
      <c r="Q1095" s="236">
        <f>ROUND(E1095*P1095,2)</f>
        <v>0</v>
      </c>
      <c r="R1095" s="237" t="s">
        <v>1104</v>
      </c>
      <c r="S1095" s="237" t="s">
        <v>238</v>
      </c>
      <c r="T1095" s="239" t="s">
        <v>238</v>
      </c>
      <c r="U1095" s="223">
        <v>0.16500000000000001</v>
      </c>
      <c r="V1095" s="223">
        <f>ROUND(E1095*U1095,2)</f>
        <v>0.66</v>
      </c>
      <c r="W1095" s="223"/>
      <c r="X1095" s="223" t="s">
        <v>262</v>
      </c>
      <c r="Y1095" s="223" t="s">
        <v>241</v>
      </c>
      <c r="Z1095" s="212"/>
      <c r="AA1095" s="212"/>
      <c r="AB1095" s="212"/>
      <c r="AC1095" s="212"/>
      <c r="AD1095" s="212"/>
      <c r="AE1095" s="212"/>
      <c r="AF1095" s="212"/>
      <c r="AG1095" s="212" t="s">
        <v>263</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2" x14ac:dyDescent="0.2">
      <c r="A1096" s="219"/>
      <c r="B1096" s="220"/>
      <c r="C1096" s="255" t="s">
        <v>120</v>
      </c>
      <c r="D1096" s="249"/>
      <c r="E1096" s="250">
        <v>4</v>
      </c>
      <c r="F1096" s="223"/>
      <c r="G1096" s="223"/>
      <c r="H1096" s="223"/>
      <c r="I1096" s="223"/>
      <c r="J1096" s="223"/>
      <c r="K1096" s="223"/>
      <c r="L1096" s="223"/>
      <c r="M1096" s="223"/>
      <c r="N1096" s="222"/>
      <c r="O1096" s="222"/>
      <c r="P1096" s="222"/>
      <c r="Q1096" s="222"/>
      <c r="R1096" s="223"/>
      <c r="S1096" s="223"/>
      <c r="T1096" s="223"/>
      <c r="U1096" s="223"/>
      <c r="V1096" s="223"/>
      <c r="W1096" s="223"/>
      <c r="X1096" s="223"/>
      <c r="Y1096" s="223"/>
      <c r="Z1096" s="212"/>
      <c r="AA1096" s="212"/>
      <c r="AB1096" s="212"/>
      <c r="AC1096" s="212"/>
      <c r="AD1096" s="212"/>
      <c r="AE1096" s="212"/>
      <c r="AF1096" s="212"/>
      <c r="AG1096" s="212" t="s">
        <v>267</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2" x14ac:dyDescent="0.2">
      <c r="A1097" s="219"/>
      <c r="B1097" s="220"/>
      <c r="C1097" s="256"/>
      <c r="D1097" s="241"/>
      <c r="E1097" s="241"/>
      <c r="F1097" s="241"/>
      <c r="G1097" s="241"/>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243</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33">
        <v>250</v>
      </c>
      <c r="B1098" s="234" t="s">
        <v>1246</v>
      </c>
      <c r="C1098" s="244" t="s">
        <v>1247</v>
      </c>
      <c r="D1098" s="235" t="s">
        <v>1208</v>
      </c>
      <c r="E1098" s="236">
        <v>18</v>
      </c>
      <c r="F1098" s="237">
        <f>H1098+J1098</f>
        <v>0</v>
      </c>
      <c r="G1098" s="237">
        <f>ROUND(E1098*F1098,2)</f>
        <v>0</v>
      </c>
      <c r="H1098" s="238"/>
      <c r="I1098" s="237">
        <f>ROUND(E1098*H1098,2)</f>
        <v>0</v>
      </c>
      <c r="J1098" s="238"/>
      <c r="K1098" s="237">
        <f>ROUND(E1098*J1098,2)</f>
        <v>0</v>
      </c>
      <c r="L1098" s="237">
        <v>21</v>
      </c>
      <c r="M1098" s="237">
        <f>G1098*(1+L1098/100)</f>
        <v>0</v>
      </c>
      <c r="N1098" s="236">
        <v>3.0000000000000001E-5</v>
      </c>
      <c r="O1098" s="236">
        <f>ROUND(E1098*N1098,2)</f>
        <v>0</v>
      </c>
      <c r="P1098" s="236">
        <v>0</v>
      </c>
      <c r="Q1098" s="236">
        <f>ROUND(E1098*P1098,2)</f>
        <v>0</v>
      </c>
      <c r="R1098" s="237" t="s">
        <v>1104</v>
      </c>
      <c r="S1098" s="237" t="s">
        <v>238</v>
      </c>
      <c r="T1098" s="239" t="s">
        <v>238</v>
      </c>
      <c r="U1098" s="223">
        <v>0.33</v>
      </c>
      <c r="V1098" s="223">
        <f>ROUND(E1098*U1098,2)</f>
        <v>5.94</v>
      </c>
      <c r="W1098" s="223"/>
      <c r="X1098" s="223" t="s">
        <v>262</v>
      </c>
      <c r="Y1098" s="223" t="s">
        <v>241</v>
      </c>
      <c r="Z1098" s="212"/>
      <c r="AA1098" s="212"/>
      <c r="AB1098" s="212"/>
      <c r="AC1098" s="212"/>
      <c r="AD1098" s="212"/>
      <c r="AE1098" s="212"/>
      <c r="AF1098" s="212"/>
      <c r="AG1098" s="212" t="s">
        <v>263</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2" x14ac:dyDescent="0.2">
      <c r="A1099" s="219"/>
      <c r="B1099" s="220"/>
      <c r="C1099" s="255" t="s">
        <v>1248</v>
      </c>
      <c r="D1099" s="249"/>
      <c r="E1099" s="250"/>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267</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5" t="s">
        <v>1249</v>
      </c>
      <c r="D1100" s="249"/>
      <c r="E1100" s="250">
        <v>18</v>
      </c>
      <c r="F1100" s="223"/>
      <c r="G1100" s="223"/>
      <c r="H1100" s="223"/>
      <c r="I1100" s="223"/>
      <c r="J1100" s="223"/>
      <c r="K1100" s="223"/>
      <c r="L1100" s="223"/>
      <c r="M1100" s="223"/>
      <c r="N1100" s="222"/>
      <c r="O1100" s="222"/>
      <c r="P1100" s="222"/>
      <c r="Q1100" s="222"/>
      <c r="R1100" s="223"/>
      <c r="S1100" s="223"/>
      <c r="T1100" s="223"/>
      <c r="U1100" s="223"/>
      <c r="V1100" s="223"/>
      <c r="W1100" s="223"/>
      <c r="X1100" s="223"/>
      <c r="Y1100" s="223"/>
      <c r="Z1100" s="212"/>
      <c r="AA1100" s="212"/>
      <c r="AB1100" s="212"/>
      <c r="AC1100" s="212"/>
      <c r="AD1100" s="212"/>
      <c r="AE1100" s="212"/>
      <c r="AF1100" s="212"/>
      <c r="AG1100" s="212" t="s">
        <v>267</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2" x14ac:dyDescent="0.2">
      <c r="A1101" s="219"/>
      <c r="B1101" s="220"/>
      <c r="C1101" s="256"/>
      <c r="D1101" s="241"/>
      <c r="E1101" s="241"/>
      <c r="F1101" s="241"/>
      <c r="G1101" s="241"/>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243</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33">
        <v>251</v>
      </c>
      <c r="B1102" s="234" t="s">
        <v>1250</v>
      </c>
      <c r="C1102" s="244" t="s">
        <v>1251</v>
      </c>
      <c r="D1102" s="235" t="s">
        <v>1208</v>
      </c>
      <c r="E1102" s="236">
        <v>2</v>
      </c>
      <c r="F1102" s="237">
        <f>H1102+J1102</f>
        <v>0</v>
      </c>
      <c r="G1102" s="237">
        <f>ROUND(E1102*F1102,2)</f>
        <v>0</v>
      </c>
      <c r="H1102" s="238"/>
      <c r="I1102" s="237">
        <f>ROUND(E1102*H1102,2)</f>
        <v>0</v>
      </c>
      <c r="J1102" s="238"/>
      <c r="K1102" s="237">
        <f>ROUND(E1102*J1102,2)</f>
        <v>0</v>
      </c>
      <c r="L1102" s="237">
        <v>21</v>
      </c>
      <c r="M1102" s="237">
        <f>G1102*(1+L1102/100)</f>
        <v>0</v>
      </c>
      <c r="N1102" s="236">
        <v>7.2000000000000005E-4</v>
      </c>
      <c r="O1102" s="236">
        <f>ROUND(E1102*N1102,2)</f>
        <v>0</v>
      </c>
      <c r="P1102" s="236">
        <v>0</v>
      </c>
      <c r="Q1102" s="236">
        <f>ROUND(E1102*P1102,2)</f>
        <v>0</v>
      </c>
      <c r="R1102" s="237" t="s">
        <v>1104</v>
      </c>
      <c r="S1102" s="237" t="s">
        <v>238</v>
      </c>
      <c r="T1102" s="239" t="s">
        <v>238</v>
      </c>
      <c r="U1102" s="223">
        <v>0.50600000000000001</v>
      </c>
      <c r="V1102" s="223">
        <f>ROUND(E1102*U1102,2)</f>
        <v>1.01</v>
      </c>
      <c r="W1102" s="223"/>
      <c r="X1102" s="223" t="s">
        <v>262</v>
      </c>
      <c r="Y1102" s="223" t="s">
        <v>241</v>
      </c>
      <c r="Z1102" s="212"/>
      <c r="AA1102" s="212"/>
      <c r="AB1102" s="212"/>
      <c r="AC1102" s="212"/>
      <c r="AD1102" s="212"/>
      <c r="AE1102" s="212"/>
      <c r="AF1102" s="212"/>
      <c r="AG1102" s="212" t="s">
        <v>263</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2" x14ac:dyDescent="0.2">
      <c r="A1103" s="219"/>
      <c r="B1103" s="220"/>
      <c r="C1103" s="255" t="s">
        <v>116</v>
      </c>
      <c r="D1103" s="249"/>
      <c r="E1103" s="250">
        <v>2</v>
      </c>
      <c r="F1103" s="223"/>
      <c r="G1103" s="223"/>
      <c r="H1103" s="223"/>
      <c r="I1103" s="223"/>
      <c r="J1103" s="223"/>
      <c r="K1103" s="223"/>
      <c r="L1103" s="223"/>
      <c r="M1103" s="223"/>
      <c r="N1103" s="222"/>
      <c r="O1103" s="222"/>
      <c r="P1103" s="222"/>
      <c r="Q1103" s="222"/>
      <c r="R1103" s="223"/>
      <c r="S1103" s="223"/>
      <c r="T1103" s="223"/>
      <c r="U1103" s="223"/>
      <c r="V1103" s="223"/>
      <c r="W1103" s="223"/>
      <c r="X1103" s="223"/>
      <c r="Y1103" s="223"/>
      <c r="Z1103" s="212"/>
      <c r="AA1103" s="212"/>
      <c r="AB1103" s="212"/>
      <c r="AC1103" s="212"/>
      <c r="AD1103" s="212"/>
      <c r="AE1103" s="212"/>
      <c r="AF1103" s="212"/>
      <c r="AG1103" s="212" t="s">
        <v>267</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6"/>
      <c r="D1104" s="241"/>
      <c r="E1104" s="241"/>
      <c r="F1104" s="241"/>
      <c r="G1104" s="241"/>
      <c r="H1104" s="223"/>
      <c r="I1104" s="223"/>
      <c r="J1104" s="223"/>
      <c r="K1104" s="223"/>
      <c r="L1104" s="223"/>
      <c r="M1104" s="223"/>
      <c r="N1104" s="222"/>
      <c r="O1104" s="222"/>
      <c r="P1104" s="222"/>
      <c r="Q1104" s="222"/>
      <c r="R1104" s="223"/>
      <c r="S1104" s="223"/>
      <c r="T1104" s="223"/>
      <c r="U1104" s="223"/>
      <c r="V1104" s="223"/>
      <c r="W1104" s="223"/>
      <c r="X1104" s="223"/>
      <c r="Y1104" s="223"/>
      <c r="Z1104" s="212"/>
      <c r="AA1104" s="212"/>
      <c r="AB1104" s="212"/>
      <c r="AC1104" s="212"/>
      <c r="AD1104" s="212"/>
      <c r="AE1104" s="212"/>
      <c r="AF1104" s="212"/>
      <c r="AG1104" s="212" t="s">
        <v>243</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33">
        <v>252</v>
      </c>
      <c r="B1105" s="234" t="s">
        <v>1252</v>
      </c>
      <c r="C1105" s="244" t="s">
        <v>1253</v>
      </c>
      <c r="D1105" s="235" t="s">
        <v>1208</v>
      </c>
      <c r="E1105" s="236">
        <v>1</v>
      </c>
      <c r="F1105" s="237">
        <f>H1105+J1105</f>
        <v>0</v>
      </c>
      <c r="G1105" s="237">
        <f>ROUND(E1105*F1105,2)</f>
        <v>0</v>
      </c>
      <c r="H1105" s="238"/>
      <c r="I1105" s="237">
        <f>ROUND(E1105*H1105,2)</f>
        <v>0</v>
      </c>
      <c r="J1105" s="238"/>
      <c r="K1105" s="237">
        <f>ROUND(E1105*J1105,2)</f>
        <v>0</v>
      </c>
      <c r="L1105" s="237">
        <v>21</v>
      </c>
      <c r="M1105" s="237">
        <f>G1105*(1+L1105/100)</f>
        <v>0</v>
      </c>
      <c r="N1105" s="236">
        <v>1.444E-2</v>
      </c>
      <c r="O1105" s="236">
        <f>ROUND(E1105*N1105,2)</f>
        <v>0.01</v>
      </c>
      <c r="P1105" s="236">
        <v>0</v>
      </c>
      <c r="Q1105" s="236">
        <f>ROUND(E1105*P1105,2)</f>
        <v>0</v>
      </c>
      <c r="R1105" s="237" t="s">
        <v>1104</v>
      </c>
      <c r="S1105" s="237" t="s">
        <v>238</v>
      </c>
      <c r="T1105" s="239" t="s">
        <v>238</v>
      </c>
      <c r="U1105" s="223">
        <v>1.25</v>
      </c>
      <c r="V1105" s="223">
        <f>ROUND(E1105*U1105,2)</f>
        <v>1.25</v>
      </c>
      <c r="W1105" s="223"/>
      <c r="X1105" s="223" t="s">
        <v>262</v>
      </c>
      <c r="Y1105" s="223" t="s">
        <v>241</v>
      </c>
      <c r="Z1105" s="212"/>
      <c r="AA1105" s="212"/>
      <c r="AB1105" s="212"/>
      <c r="AC1105" s="212"/>
      <c r="AD1105" s="212"/>
      <c r="AE1105" s="212"/>
      <c r="AF1105" s="212"/>
      <c r="AG1105" s="212" t="s">
        <v>263</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55" t="s">
        <v>114</v>
      </c>
      <c r="D1106" s="249"/>
      <c r="E1106" s="250">
        <v>1</v>
      </c>
      <c r="F1106" s="223"/>
      <c r="G1106" s="223"/>
      <c r="H1106" s="223"/>
      <c r="I1106" s="223"/>
      <c r="J1106" s="223"/>
      <c r="K1106" s="223"/>
      <c r="L1106" s="223"/>
      <c r="M1106" s="223"/>
      <c r="N1106" s="222"/>
      <c r="O1106" s="222"/>
      <c r="P1106" s="222"/>
      <c r="Q1106" s="222"/>
      <c r="R1106" s="223"/>
      <c r="S1106" s="223"/>
      <c r="T1106" s="223"/>
      <c r="U1106" s="223"/>
      <c r="V1106" s="223"/>
      <c r="W1106" s="223"/>
      <c r="X1106" s="223"/>
      <c r="Y1106" s="223"/>
      <c r="Z1106" s="212"/>
      <c r="AA1106" s="212"/>
      <c r="AB1106" s="212"/>
      <c r="AC1106" s="212"/>
      <c r="AD1106" s="212"/>
      <c r="AE1106" s="212"/>
      <c r="AF1106" s="212"/>
      <c r="AG1106" s="212" t="s">
        <v>267</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2" x14ac:dyDescent="0.2">
      <c r="A1107" s="219"/>
      <c r="B1107" s="220"/>
      <c r="C1107" s="256"/>
      <c r="D1107" s="241"/>
      <c r="E1107" s="241"/>
      <c r="F1107" s="241"/>
      <c r="G1107" s="241"/>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243</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ht="22.5" outlineLevel="1" x14ac:dyDescent="0.2">
      <c r="A1108" s="233">
        <v>253</v>
      </c>
      <c r="B1108" s="234" t="s">
        <v>1254</v>
      </c>
      <c r="C1108" s="244" t="s">
        <v>1255</v>
      </c>
      <c r="D1108" s="235" t="s">
        <v>1208</v>
      </c>
      <c r="E1108" s="236">
        <v>1</v>
      </c>
      <c r="F1108" s="237">
        <f>H1108+J1108</f>
        <v>0</v>
      </c>
      <c r="G1108" s="237">
        <f>ROUND(E1108*F1108,2)</f>
        <v>0</v>
      </c>
      <c r="H1108" s="238"/>
      <c r="I1108" s="237">
        <f>ROUND(E1108*H1108,2)</f>
        <v>0</v>
      </c>
      <c r="J1108" s="238"/>
      <c r="K1108" s="237">
        <f>ROUND(E1108*J1108,2)</f>
        <v>0</v>
      </c>
      <c r="L1108" s="237">
        <v>21</v>
      </c>
      <c r="M1108" s="237">
        <f>G1108*(1+L1108/100)</f>
        <v>0</v>
      </c>
      <c r="N1108" s="236">
        <v>6.4820000000000003E-2</v>
      </c>
      <c r="O1108" s="236">
        <f>ROUND(E1108*N1108,2)</f>
        <v>0.06</v>
      </c>
      <c r="P1108" s="236">
        <v>0</v>
      </c>
      <c r="Q1108" s="236">
        <f>ROUND(E1108*P1108,2)</f>
        <v>0</v>
      </c>
      <c r="R1108" s="237" t="s">
        <v>1104</v>
      </c>
      <c r="S1108" s="237" t="s">
        <v>238</v>
      </c>
      <c r="T1108" s="239" t="s">
        <v>238</v>
      </c>
      <c r="U1108" s="223">
        <v>2.8580000000000001</v>
      </c>
      <c r="V1108" s="223">
        <f>ROUND(E1108*U1108,2)</f>
        <v>2.86</v>
      </c>
      <c r="W1108" s="223"/>
      <c r="X1108" s="223" t="s">
        <v>262</v>
      </c>
      <c r="Y1108" s="223" t="s">
        <v>241</v>
      </c>
      <c r="Z1108" s="212"/>
      <c r="AA1108" s="212"/>
      <c r="AB1108" s="212"/>
      <c r="AC1108" s="212"/>
      <c r="AD1108" s="212"/>
      <c r="AE1108" s="212"/>
      <c r="AF1108" s="212"/>
      <c r="AG1108" s="212" t="s">
        <v>263</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2" x14ac:dyDescent="0.2">
      <c r="A1109" s="219"/>
      <c r="B1109" s="220"/>
      <c r="C1109" s="255" t="s">
        <v>114</v>
      </c>
      <c r="D1109" s="249"/>
      <c r="E1109" s="250">
        <v>1</v>
      </c>
      <c r="F1109" s="223"/>
      <c r="G1109" s="223"/>
      <c r="H1109" s="223"/>
      <c r="I1109" s="223"/>
      <c r="J1109" s="223"/>
      <c r="K1109" s="223"/>
      <c r="L1109" s="223"/>
      <c r="M1109" s="223"/>
      <c r="N1109" s="222"/>
      <c r="O1109" s="222"/>
      <c r="P1109" s="222"/>
      <c r="Q1109" s="222"/>
      <c r="R1109" s="223"/>
      <c r="S1109" s="223"/>
      <c r="T1109" s="223"/>
      <c r="U1109" s="223"/>
      <c r="V1109" s="223"/>
      <c r="W1109" s="223"/>
      <c r="X1109" s="223"/>
      <c r="Y1109" s="223"/>
      <c r="Z1109" s="212"/>
      <c r="AA1109" s="212"/>
      <c r="AB1109" s="212"/>
      <c r="AC1109" s="212"/>
      <c r="AD1109" s="212"/>
      <c r="AE1109" s="212"/>
      <c r="AF1109" s="212"/>
      <c r="AG1109" s="212" t="s">
        <v>267</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56"/>
      <c r="D1110" s="241"/>
      <c r="E1110" s="241"/>
      <c r="F1110" s="241"/>
      <c r="G1110" s="241"/>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243</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ht="22.5" outlineLevel="1" x14ac:dyDescent="0.2">
      <c r="A1111" s="233">
        <v>254</v>
      </c>
      <c r="B1111" s="234" t="s">
        <v>1256</v>
      </c>
      <c r="C1111" s="244" t="s">
        <v>1257</v>
      </c>
      <c r="D1111" s="235" t="s">
        <v>1208</v>
      </c>
      <c r="E1111" s="236">
        <v>27</v>
      </c>
      <c r="F1111" s="237">
        <f>H1111+J1111</f>
        <v>0</v>
      </c>
      <c r="G1111" s="237">
        <f>ROUND(E1111*F1111,2)</f>
        <v>0</v>
      </c>
      <c r="H1111" s="238"/>
      <c r="I1111" s="237">
        <f>ROUND(E1111*H1111,2)</f>
        <v>0</v>
      </c>
      <c r="J1111" s="238"/>
      <c r="K1111" s="237">
        <f>ROUND(E1111*J1111,2)</f>
        <v>0</v>
      </c>
      <c r="L1111" s="237">
        <v>21</v>
      </c>
      <c r="M1111" s="237">
        <f>G1111*(1+L1111/100)</f>
        <v>0</v>
      </c>
      <c r="N1111" s="236">
        <v>1.7000000000000001E-4</v>
      </c>
      <c r="O1111" s="236">
        <f>ROUND(E1111*N1111,2)</f>
        <v>0</v>
      </c>
      <c r="P1111" s="236">
        <v>0</v>
      </c>
      <c r="Q1111" s="236">
        <f>ROUND(E1111*P1111,2)</f>
        <v>0</v>
      </c>
      <c r="R1111" s="237" t="s">
        <v>1104</v>
      </c>
      <c r="S1111" s="237" t="s">
        <v>238</v>
      </c>
      <c r="T1111" s="239" t="s">
        <v>238</v>
      </c>
      <c r="U1111" s="223">
        <v>0.22700000000000001</v>
      </c>
      <c r="V1111" s="223">
        <f>ROUND(E1111*U1111,2)</f>
        <v>6.13</v>
      </c>
      <c r="W1111" s="223"/>
      <c r="X1111" s="223" t="s">
        <v>262</v>
      </c>
      <c r="Y1111" s="223" t="s">
        <v>241</v>
      </c>
      <c r="Z1111" s="212"/>
      <c r="AA1111" s="212"/>
      <c r="AB1111" s="212"/>
      <c r="AC1111" s="212"/>
      <c r="AD1111" s="212"/>
      <c r="AE1111" s="212"/>
      <c r="AF1111" s="212"/>
      <c r="AG1111" s="212" t="s">
        <v>1258</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2" x14ac:dyDescent="0.2">
      <c r="A1112" s="219"/>
      <c r="B1112" s="220"/>
      <c r="C1112" s="255" t="s">
        <v>1259</v>
      </c>
      <c r="D1112" s="249"/>
      <c r="E1112" s="250">
        <v>27</v>
      </c>
      <c r="F1112" s="223"/>
      <c r="G1112" s="223"/>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267</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2" x14ac:dyDescent="0.2">
      <c r="A1113" s="219"/>
      <c r="B1113" s="220"/>
      <c r="C1113" s="256"/>
      <c r="D1113" s="241"/>
      <c r="E1113" s="241"/>
      <c r="F1113" s="241"/>
      <c r="G1113" s="241"/>
      <c r="H1113" s="223"/>
      <c r="I1113" s="223"/>
      <c r="J1113" s="223"/>
      <c r="K1113" s="223"/>
      <c r="L1113" s="223"/>
      <c r="M1113" s="223"/>
      <c r="N1113" s="222"/>
      <c r="O1113" s="222"/>
      <c r="P1113" s="222"/>
      <c r="Q1113" s="222"/>
      <c r="R1113" s="223"/>
      <c r="S1113" s="223"/>
      <c r="T1113" s="223"/>
      <c r="U1113" s="223"/>
      <c r="V1113" s="223"/>
      <c r="W1113" s="223"/>
      <c r="X1113" s="223"/>
      <c r="Y1113" s="223"/>
      <c r="Z1113" s="212"/>
      <c r="AA1113" s="212"/>
      <c r="AB1113" s="212"/>
      <c r="AC1113" s="212"/>
      <c r="AD1113" s="212"/>
      <c r="AE1113" s="212"/>
      <c r="AF1113" s="212"/>
      <c r="AG1113" s="212" t="s">
        <v>243</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ht="22.5" outlineLevel="1" x14ac:dyDescent="0.2">
      <c r="A1114" s="233">
        <v>255</v>
      </c>
      <c r="B1114" s="234" t="s">
        <v>1260</v>
      </c>
      <c r="C1114" s="244" t="s">
        <v>1261</v>
      </c>
      <c r="D1114" s="235" t="s">
        <v>1208</v>
      </c>
      <c r="E1114" s="236">
        <v>1</v>
      </c>
      <c r="F1114" s="237">
        <f>H1114+J1114</f>
        <v>0</v>
      </c>
      <c r="G1114" s="237">
        <f>ROUND(E1114*F1114,2)</f>
        <v>0</v>
      </c>
      <c r="H1114" s="238"/>
      <c r="I1114" s="237">
        <f>ROUND(E1114*H1114,2)</f>
        <v>0</v>
      </c>
      <c r="J1114" s="238"/>
      <c r="K1114" s="237">
        <f>ROUND(E1114*J1114,2)</f>
        <v>0</v>
      </c>
      <c r="L1114" s="237">
        <v>21</v>
      </c>
      <c r="M1114" s="237">
        <f>G1114*(1+L1114/100)</f>
        <v>0</v>
      </c>
      <c r="N1114" s="236">
        <v>2.4000000000000001E-4</v>
      </c>
      <c r="O1114" s="236">
        <f>ROUND(E1114*N1114,2)</f>
        <v>0</v>
      </c>
      <c r="P1114" s="236">
        <v>0</v>
      </c>
      <c r="Q1114" s="236">
        <f>ROUND(E1114*P1114,2)</f>
        <v>0</v>
      </c>
      <c r="R1114" s="237" t="s">
        <v>1104</v>
      </c>
      <c r="S1114" s="237" t="s">
        <v>238</v>
      </c>
      <c r="T1114" s="239" t="s">
        <v>238</v>
      </c>
      <c r="U1114" s="223">
        <v>0.124</v>
      </c>
      <c r="V1114" s="223">
        <f>ROUND(E1114*U1114,2)</f>
        <v>0.12</v>
      </c>
      <c r="W1114" s="223"/>
      <c r="X1114" s="223" t="s">
        <v>262</v>
      </c>
      <c r="Y1114" s="223" t="s">
        <v>241</v>
      </c>
      <c r="Z1114" s="212"/>
      <c r="AA1114" s="212"/>
      <c r="AB1114" s="212"/>
      <c r="AC1114" s="212"/>
      <c r="AD1114" s="212"/>
      <c r="AE1114" s="212"/>
      <c r="AF1114" s="212"/>
      <c r="AG1114" s="212" t="s">
        <v>263</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
      <c r="A1115" s="219"/>
      <c r="B1115" s="220"/>
      <c r="C1115" s="255" t="s">
        <v>1262</v>
      </c>
      <c r="D1115" s="249"/>
      <c r="E1115" s="250">
        <v>1</v>
      </c>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267</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2" x14ac:dyDescent="0.2">
      <c r="A1116" s="219"/>
      <c r="B1116" s="220"/>
      <c r="C1116" s="256"/>
      <c r="D1116" s="241"/>
      <c r="E1116" s="241"/>
      <c r="F1116" s="241"/>
      <c r="G1116" s="241"/>
      <c r="H1116" s="223"/>
      <c r="I1116" s="223"/>
      <c r="J1116" s="223"/>
      <c r="K1116" s="223"/>
      <c r="L1116" s="223"/>
      <c r="M1116" s="223"/>
      <c r="N1116" s="222"/>
      <c r="O1116" s="222"/>
      <c r="P1116" s="222"/>
      <c r="Q1116" s="222"/>
      <c r="R1116" s="223"/>
      <c r="S1116" s="223"/>
      <c r="T1116" s="223"/>
      <c r="U1116" s="223"/>
      <c r="V1116" s="223"/>
      <c r="W1116" s="223"/>
      <c r="X1116" s="223"/>
      <c r="Y1116" s="223"/>
      <c r="Z1116" s="212"/>
      <c r="AA1116" s="212"/>
      <c r="AB1116" s="212"/>
      <c r="AC1116" s="212"/>
      <c r="AD1116" s="212"/>
      <c r="AE1116" s="212"/>
      <c r="AF1116" s="212"/>
      <c r="AG1116" s="212" t="s">
        <v>243</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ht="22.5" outlineLevel="1" x14ac:dyDescent="0.2">
      <c r="A1117" s="233">
        <v>256</v>
      </c>
      <c r="B1117" s="234" t="s">
        <v>1263</v>
      </c>
      <c r="C1117" s="244" t="s">
        <v>1264</v>
      </c>
      <c r="D1117" s="235" t="s">
        <v>398</v>
      </c>
      <c r="E1117" s="236">
        <v>7</v>
      </c>
      <c r="F1117" s="237">
        <f>H1117+J1117</f>
        <v>0</v>
      </c>
      <c r="G1117" s="237">
        <f>ROUND(E1117*F1117,2)</f>
        <v>0</v>
      </c>
      <c r="H1117" s="238"/>
      <c r="I1117" s="237">
        <f>ROUND(E1117*H1117,2)</f>
        <v>0</v>
      </c>
      <c r="J1117" s="238"/>
      <c r="K1117" s="237">
        <f>ROUND(E1117*J1117,2)</f>
        <v>0</v>
      </c>
      <c r="L1117" s="237">
        <v>21</v>
      </c>
      <c r="M1117" s="237">
        <f>G1117*(1+L1117/100)</f>
        <v>0</v>
      </c>
      <c r="N1117" s="236">
        <v>8.4999999999999995E-4</v>
      </c>
      <c r="O1117" s="236">
        <f>ROUND(E1117*N1117,2)</f>
        <v>0.01</v>
      </c>
      <c r="P1117" s="236">
        <v>0</v>
      </c>
      <c r="Q1117" s="236">
        <f>ROUND(E1117*P1117,2)</f>
        <v>0</v>
      </c>
      <c r="R1117" s="237" t="s">
        <v>1104</v>
      </c>
      <c r="S1117" s="237" t="s">
        <v>238</v>
      </c>
      <c r="T1117" s="239" t="s">
        <v>238</v>
      </c>
      <c r="U1117" s="223">
        <v>0.48499999999999999</v>
      </c>
      <c r="V1117" s="223">
        <f>ROUND(E1117*U1117,2)</f>
        <v>3.4</v>
      </c>
      <c r="W1117" s="223"/>
      <c r="X1117" s="223" t="s">
        <v>262</v>
      </c>
      <c r="Y1117" s="223" t="s">
        <v>241</v>
      </c>
      <c r="Z1117" s="212"/>
      <c r="AA1117" s="212"/>
      <c r="AB1117" s="212"/>
      <c r="AC1117" s="212"/>
      <c r="AD1117" s="212"/>
      <c r="AE1117" s="212"/>
      <c r="AF1117" s="212"/>
      <c r="AG1117" s="212" t="s">
        <v>263</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2" x14ac:dyDescent="0.2">
      <c r="A1118" s="219"/>
      <c r="B1118" s="220"/>
      <c r="C1118" s="255" t="s">
        <v>1265</v>
      </c>
      <c r="D1118" s="249"/>
      <c r="E1118" s="250">
        <v>7</v>
      </c>
      <c r="F1118" s="223"/>
      <c r="G1118" s="223"/>
      <c r="H1118" s="223"/>
      <c r="I1118" s="223"/>
      <c r="J1118" s="223"/>
      <c r="K1118" s="223"/>
      <c r="L1118" s="223"/>
      <c r="M1118" s="223"/>
      <c r="N1118" s="222"/>
      <c r="O1118" s="222"/>
      <c r="P1118" s="222"/>
      <c r="Q1118" s="222"/>
      <c r="R1118" s="223"/>
      <c r="S1118" s="223"/>
      <c r="T1118" s="223"/>
      <c r="U1118" s="223"/>
      <c r="V1118" s="223"/>
      <c r="W1118" s="223"/>
      <c r="X1118" s="223"/>
      <c r="Y1118" s="223"/>
      <c r="Z1118" s="212"/>
      <c r="AA1118" s="212"/>
      <c r="AB1118" s="212"/>
      <c r="AC1118" s="212"/>
      <c r="AD1118" s="212"/>
      <c r="AE1118" s="212"/>
      <c r="AF1118" s="212"/>
      <c r="AG1118" s="212" t="s">
        <v>267</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2" x14ac:dyDescent="0.2">
      <c r="A1119" s="219"/>
      <c r="B1119" s="220"/>
      <c r="C1119" s="256"/>
      <c r="D1119" s="241"/>
      <c r="E1119" s="241"/>
      <c r="F1119" s="241"/>
      <c r="G1119" s="241"/>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243</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ht="22.5" outlineLevel="1" x14ac:dyDescent="0.2">
      <c r="A1120" s="233">
        <v>257</v>
      </c>
      <c r="B1120" s="234" t="s">
        <v>1266</v>
      </c>
      <c r="C1120" s="244" t="s">
        <v>1267</v>
      </c>
      <c r="D1120" s="235" t="s">
        <v>398</v>
      </c>
      <c r="E1120" s="236">
        <v>2</v>
      </c>
      <c r="F1120" s="237">
        <f>H1120+J1120</f>
        <v>0</v>
      </c>
      <c r="G1120" s="237">
        <f>ROUND(E1120*F1120,2)</f>
        <v>0</v>
      </c>
      <c r="H1120" s="238"/>
      <c r="I1120" s="237">
        <f>ROUND(E1120*H1120,2)</f>
        <v>0</v>
      </c>
      <c r="J1120" s="238"/>
      <c r="K1120" s="237">
        <f>ROUND(E1120*J1120,2)</f>
        <v>0</v>
      </c>
      <c r="L1120" s="237">
        <v>21</v>
      </c>
      <c r="M1120" s="237">
        <f>G1120*(1+L1120/100)</f>
        <v>0</v>
      </c>
      <c r="N1120" s="236">
        <v>1.64E-3</v>
      </c>
      <c r="O1120" s="236">
        <f>ROUND(E1120*N1120,2)</f>
        <v>0</v>
      </c>
      <c r="P1120" s="236">
        <v>0</v>
      </c>
      <c r="Q1120" s="236">
        <f>ROUND(E1120*P1120,2)</f>
        <v>0</v>
      </c>
      <c r="R1120" s="237" t="s">
        <v>1104</v>
      </c>
      <c r="S1120" s="237" t="s">
        <v>238</v>
      </c>
      <c r="T1120" s="239" t="s">
        <v>238</v>
      </c>
      <c r="U1120" s="223">
        <v>0.48499999999999999</v>
      </c>
      <c r="V1120" s="223">
        <f>ROUND(E1120*U1120,2)</f>
        <v>0.97</v>
      </c>
      <c r="W1120" s="223"/>
      <c r="X1120" s="223" t="s">
        <v>262</v>
      </c>
      <c r="Y1120" s="223" t="s">
        <v>241</v>
      </c>
      <c r="Z1120" s="212"/>
      <c r="AA1120" s="212"/>
      <c r="AB1120" s="212"/>
      <c r="AC1120" s="212"/>
      <c r="AD1120" s="212"/>
      <c r="AE1120" s="212"/>
      <c r="AF1120" s="212"/>
      <c r="AG1120" s="212" t="s">
        <v>263</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55" t="s">
        <v>1268</v>
      </c>
      <c r="D1121" s="249"/>
      <c r="E1121" s="250">
        <v>2</v>
      </c>
      <c r="F1121" s="223"/>
      <c r="G1121" s="223"/>
      <c r="H1121" s="223"/>
      <c r="I1121" s="223"/>
      <c r="J1121" s="223"/>
      <c r="K1121" s="223"/>
      <c r="L1121" s="223"/>
      <c r="M1121" s="223"/>
      <c r="N1121" s="222"/>
      <c r="O1121" s="222"/>
      <c r="P1121" s="222"/>
      <c r="Q1121" s="222"/>
      <c r="R1121" s="223"/>
      <c r="S1121" s="223"/>
      <c r="T1121" s="223"/>
      <c r="U1121" s="223"/>
      <c r="V1121" s="223"/>
      <c r="W1121" s="223"/>
      <c r="X1121" s="223"/>
      <c r="Y1121" s="223"/>
      <c r="Z1121" s="212"/>
      <c r="AA1121" s="212"/>
      <c r="AB1121" s="212"/>
      <c r="AC1121" s="212"/>
      <c r="AD1121" s="212"/>
      <c r="AE1121" s="212"/>
      <c r="AF1121" s="212"/>
      <c r="AG1121" s="212" t="s">
        <v>267</v>
      </c>
      <c r="AH1121" s="212">
        <v>0</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2" x14ac:dyDescent="0.2">
      <c r="A1122" s="219"/>
      <c r="B1122" s="220"/>
      <c r="C1122" s="256"/>
      <c r="D1122" s="241"/>
      <c r="E1122" s="241"/>
      <c r="F1122" s="241"/>
      <c r="G1122" s="241"/>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243</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ht="22.5" outlineLevel="1" x14ac:dyDescent="0.2">
      <c r="A1123" s="233">
        <v>258</v>
      </c>
      <c r="B1123" s="234" t="s">
        <v>1269</v>
      </c>
      <c r="C1123" s="244" t="s">
        <v>1270</v>
      </c>
      <c r="D1123" s="235" t="s">
        <v>398</v>
      </c>
      <c r="E1123" s="236">
        <v>1</v>
      </c>
      <c r="F1123" s="237">
        <f>H1123+J1123</f>
        <v>0</v>
      </c>
      <c r="G1123" s="237">
        <f>ROUND(E1123*F1123,2)</f>
        <v>0</v>
      </c>
      <c r="H1123" s="238"/>
      <c r="I1123" s="237">
        <f>ROUND(E1123*H1123,2)</f>
        <v>0</v>
      </c>
      <c r="J1123" s="238"/>
      <c r="K1123" s="237">
        <f>ROUND(E1123*J1123,2)</f>
        <v>0</v>
      </c>
      <c r="L1123" s="237">
        <v>21</v>
      </c>
      <c r="M1123" s="237">
        <f>G1123*(1+L1123/100)</f>
        <v>0</v>
      </c>
      <c r="N1123" s="236">
        <v>2.5999999999999999E-3</v>
      </c>
      <c r="O1123" s="236">
        <f>ROUND(E1123*N1123,2)</f>
        <v>0</v>
      </c>
      <c r="P1123" s="236">
        <v>0</v>
      </c>
      <c r="Q1123" s="236">
        <f>ROUND(E1123*P1123,2)</f>
        <v>0</v>
      </c>
      <c r="R1123" s="237" t="s">
        <v>1104</v>
      </c>
      <c r="S1123" s="237" t="s">
        <v>238</v>
      </c>
      <c r="T1123" s="239" t="s">
        <v>238</v>
      </c>
      <c r="U1123" s="223">
        <v>0.53500000000000003</v>
      </c>
      <c r="V1123" s="223">
        <f>ROUND(E1123*U1123,2)</f>
        <v>0.54</v>
      </c>
      <c r="W1123" s="223"/>
      <c r="X1123" s="223" t="s">
        <v>262</v>
      </c>
      <c r="Y1123" s="223" t="s">
        <v>241</v>
      </c>
      <c r="Z1123" s="212"/>
      <c r="AA1123" s="212"/>
      <c r="AB1123" s="212"/>
      <c r="AC1123" s="212"/>
      <c r="AD1123" s="212"/>
      <c r="AE1123" s="212"/>
      <c r="AF1123" s="212"/>
      <c r="AG1123" s="212" t="s">
        <v>263</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55" t="s">
        <v>1227</v>
      </c>
      <c r="D1124" s="249"/>
      <c r="E1124" s="250">
        <v>1</v>
      </c>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267</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56"/>
      <c r="D1125" s="241"/>
      <c r="E1125" s="241"/>
      <c r="F1125" s="241"/>
      <c r="G1125" s="241"/>
      <c r="H1125" s="223"/>
      <c r="I1125" s="223"/>
      <c r="J1125" s="223"/>
      <c r="K1125" s="223"/>
      <c r="L1125" s="223"/>
      <c r="M1125" s="223"/>
      <c r="N1125" s="222"/>
      <c r="O1125" s="222"/>
      <c r="P1125" s="222"/>
      <c r="Q1125" s="222"/>
      <c r="R1125" s="223"/>
      <c r="S1125" s="223"/>
      <c r="T1125" s="223"/>
      <c r="U1125" s="223"/>
      <c r="V1125" s="223"/>
      <c r="W1125" s="223"/>
      <c r="X1125" s="223"/>
      <c r="Y1125" s="223"/>
      <c r="Z1125" s="212"/>
      <c r="AA1125" s="212"/>
      <c r="AB1125" s="212"/>
      <c r="AC1125" s="212"/>
      <c r="AD1125" s="212"/>
      <c r="AE1125" s="212"/>
      <c r="AF1125" s="212"/>
      <c r="AG1125" s="212" t="s">
        <v>243</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33">
        <v>259</v>
      </c>
      <c r="B1126" s="234" t="s">
        <v>1271</v>
      </c>
      <c r="C1126" s="244" t="s">
        <v>1272</v>
      </c>
      <c r="D1126" s="235" t="s">
        <v>1208</v>
      </c>
      <c r="E1126" s="236">
        <v>1</v>
      </c>
      <c r="F1126" s="237">
        <f>H1126+J1126</f>
        <v>0</v>
      </c>
      <c r="G1126" s="237">
        <f>ROUND(E1126*F1126,2)</f>
        <v>0</v>
      </c>
      <c r="H1126" s="238"/>
      <c r="I1126" s="237">
        <f>ROUND(E1126*H1126,2)</f>
        <v>0</v>
      </c>
      <c r="J1126" s="238"/>
      <c r="K1126" s="237">
        <f>ROUND(E1126*J1126,2)</f>
        <v>0</v>
      </c>
      <c r="L1126" s="237">
        <v>21</v>
      </c>
      <c r="M1126" s="237">
        <f>G1126*(1+L1126/100)</f>
        <v>0</v>
      </c>
      <c r="N1126" s="236">
        <v>0</v>
      </c>
      <c r="O1126" s="236">
        <f>ROUND(E1126*N1126,2)</f>
        <v>0</v>
      </c>
      <c r="P1126" s="236">
        <v>1.56E-3</v>
      </c>
      <c r="Q1126" s="236">
        <f>ROUND(E1126*P1126,2)</f>
        <v>0</v>
      </c>
      <c r="R1126" s="237" t="s">
        <v>1104</v>
      </c>
      <c r="S1126" s="237" t="s">
        <v>238</v>
      </c>
      <c r="T1126" s="239" t="s">
        <v>238</v>
      </c>
      <c r="U1126" s="223">
        <v>0.217</v>
      </c>
      <c r="V1126" s="223">
        <f>ROUND(E1126*U1126,2)</f>
        <v>0.22</v>
      </c>
      <c r="W1126" s="223"/>
      <c r="X1126" s="223" t="s">
        <v>262</v>
      </c>
      <c r="Y1126" s="223" t="s">
        <v>241</v>
      </c>
      <c r="Z1126" s="212"/>
      <c r="AA1126" s="212"/>
      <c r="AB1126" s="212"/>
      <c r="AC1126" s="212"/>
      <c r="AD1126" s="212"/>
      <c r="AE1126" s="212"/>
      <c r="AF1126" s="212"/>
      <c r="AG1126" s="212" t="s">
        <v>263</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2" x14ac:dyDescent="0.2">
      <c r="A1127" s="219"/>
      <c r="B1127" s="220"/>
      <c r="C1127" s="245"/>
      <c r="D1127" s="242"/>
      <c r="E1127" s="242"/>
      <c r="F1127" s="242"/>
      <c r="G1127" s="242"/>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243</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3">
        <v>260</v>
      </c>
      <c r="B1128" s="234" t="s">
        <v>1273</v>
      </c>
      <c r="C1128" s="244" t="s">
        <v>1274</v>
      </c>
      <c r="D1128" s="235" t="s">
        <v>1208</v>
      </c>
      <c r="E1128" s="236">
        <v>1</v>
      </c>
      <c r="F1128" s="237">
        <f>H1128+J1128</f>
        <v>0</v>
      </c>
      <c r="G1128" s="237">
        <f>ROUND(E1128*F1128,2)</f>
        <v>0</v>
      </c>
      <c r="H1128" s="238"/>
      <c r="I1128" s="237">
        <f>ROUND(E1128*H1128,2)</f>
        <v>0</v>
      </c>
      <c r="J1128" s="238"/>
      <c r="K1128" s="237">
        <f>ROUND(E1128*J1128,2)</f>
        <v>0</v>
      </c>
      <c r="L1128" s="237">
        <v>21</v>
      </c>
      <c r="M1128" s="237">
        <f>G1128*(1+L1128/100)</f>
        <v>0</v>
      </c>
      <c r="N1128" s="236">
        <v>0</v>
      </c>
      <c r="O1128" s="236">
        <f>ROUND(E1128*N1128,2)</f>
        <v>0</v>
      </c>
      <c r="P1128" s="236">
        <v>8.5999999999999998E-4</v>
      </c>
      <c r="Q1128" s="236">
        <f>ROUND(E1128*P1128,2)</f>
        <v>0</v>
      </c>
      <c r="R1128" s="237" t="s">
        <v>1104</v>
      </c>
      <c r="S1128" s="237" t="s">
        <v>238</v>
      </c>
      <c r="T1128" s="239" t="s">
        <v>238</v>
      </c>
      <c r="U1128" s="223">
        <v>0.222</v>
      </c>
      <c r="V1128" s="223">
        <f>ROUND(E1128*U1128,2)</f>
        <v>0.22</v>
      </c>
      <c r="W1128" s="223"/>
      <c r="X1128" s="223" t="s">
        <v>262</v>
      </c>
      <c r="Y1128" s="223" t="s">
        <v>241</v>
      </c>
      <c r="Z1128" s="212"/>
      <c r="AA1128" s="212"/>
      <c r="AB1128" s="212"/>
      <c r="AC1128" s="212"/>
      <c r="AD1128" s="212"/>
      <c r="AE1128" s="212"/>
      <c r="AF1128" s="212"/>
      <c r="AG1128" s="212" t="s">
        <v>263</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55" t="s">
        <v>114</v>
      </c>
      <c r="D1129" s="249"/>
      <c r="E1129" s="250">
        <v>1</v>
      </c>
      <c r="F1129" s="223"/>
      <c r="G1129" s="223"/>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267</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2" x14ac:dyDescent="0.2">
      <c r="A1130" s="219"/>
      <c r="B1130" s="220"/>
      <c r="C1130" s="256"/>
      <c r="D1130" s="241"/>
      <c r="E1130" s="241"/>
      <c r="F1130" s="241"/>
      <c r="G1130" s="241"/>
      <c r="H1130" s="223"/>
      <c r="I1130" s="223"/>
      <c r="J1130" s="223"/>
      <c r="K1130" s="223"/>
      <c r="L1130" s="223"/>
      <c r="M1130" s="223"/>
      <c r="N1130" s="222"/>
      <c r="O1130" s="222"/>
      <c r="P1130" s="222"/>
      <c r="Q1130" s="222"/>
      <c r="R1130" s="223"/>
      <c r="S1130" s="223"/>
      <c r="T1130" s="223"/>
      <c r="U1130" s="223"/>
      <c r="V1130" s="223"/>
      <c r="W1130" s="223"/>
      <c r="X1130" s="223"/>
      <c r="Y1130" s="223"/>
      <c r="Z1130" s="212"/>
      <c r="AA1130" s="212"/>
      <c r="AB1130" s="212"/>
      <c r="AC1130" s="212"/>
      <c r="AD1130" s="212"/>
      <c r="AE1130" s="212"/>
      <c r="AF1130" s="212"/>
      <c r="AG1130" s="212" t="s">
        <v>243</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ht="22.5" outlineLevel="1" x14ac:dyDescent="0.2">
      <c r="A1131" s="233">
        <v>261</v>
      </c>
      <c r="B1131" s="234" t="s">
        <v>1275</v>
      </c>
      <c r="C1131" s="244" t="s">
        <v>1276</v>
      </c>
      <c r="D1131" s="235" t="s">
        <v>398</v>
      </c>
      <c r="E1131" s="236">
        <v>2</v>
      </c>
      <c r="F1131" s="237">
        <f>H1131+J1131</f>
        <v>0</v>
      </c>
      <c r="G1131" s="237">
        <f>ROUND(E1131*F1131,2)</f>
        <v>0</v>
      </c>
      <c r="H1131" s="238"/>
      <c r="I1131" s="237">
        <f>ROUND(E1131*H1131,2)</f>
        <v>0</v>
      </c>
      <c r="J1131" s="238"/>
      <c r="K1131" s="237">
        <f>ROUND(E1131*J1131,2)</f>
        <v>0</v>
      </c>
      <c r="L1131" s="237">
        <v>21</v>
      </c>
      <c r="M1131" s="237">
        <f>G1131*(1+L1131/100)</f>
        <v>0</v>
      </c>
      <c r="N1131" s="236">
        <v>1.5200000000000001E-3</v>
      </c>
      <c r="O1131" s="236">
        <f>ROUND(E1131*N1131,2)</f>
        <v>0</v>
      </c>
      <c r="P1131" s="236">
        <v>0</v>
      </c>
      <c r="Q1131" s="236">
        <f>ROUND(E1131*P1131,2)</f>
        <v>0</v>
      </c>
      <c r="R1131" s="237" t="s">
        <v>1104</v>
      </c>
      <c r="S1131" s="237" t="s">
        <v>238</v>
      </c>
      <c r="T1131" s="239" t="s">
        <v>238</v>
      </c>
      <c r="U1131" s="223">
        <v>0.58699999999999997</v>
      </c>
      <c r="V1131" s="223">
        <f>ROUND(E1131*U1131,2)</f>
        <v>1.17</v>
      </c>
      <c r="W1131" s="223"/>
      <c r="X1131" s="223" t="s">
        <v>262</v>
      </c>
      <c r="Y1131" s="223" t="s">
        <v>241</v>
      </c>
      <c r="Z1131" s="212"/>
      <c r="AA1131" s="212"/>
      <c r="AB1131" s="212"/>
      <c r="AC1131" s="212"/>
      <c r="AD1131" s="212"/>
      <c r="AE1131" s="212"/>
      <c r="AF1131" s="212"/>
      <c r="AG1131" s="212" t="s">
        <v>263</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2" x14ac:dyDescent="0.2">
      <c r="A1132" s="219"/>
      <c r="B1132" s="220"/>
      <c r="C1132" s="255" t="s">
        <v>116</v>
      </c>
      <c r="D1132" s="249"/>
      <c r="E1132" s="250">
        <v>2</v>
      </c>
      <c r="F1132" s="223"/>
      <c r="G1132" s="223"/>
      <c r="H1132" s="223"/>
      <c r="I1132" s="223"/>
      <c r="J1132" s="223"/>
      <c r="K1132" s="223"/>
      <c r="L1132" s="223"/>
      <c r="M1132" s="223"/>
      <c r="N1132" s="222"/>
      <c r="O1132" s="222"/>
      <c r="P1132" s="222"/>
      <c r="Q1132" s="222"/>
      <c r="R1132" s="223"/>
      <c r="S1132" s="223"/>
      <c r="T1132" s="223"/>
      <c r="U1132" s="223"/>
      <c r="V1132" s="223"/>
      <c r="W1132" s="223"/>
      <c r="X1132" s="223"/>
      <c r="Y1132" s="223"/>
      <c r="Z1132" s="212"/>
      <c r="AA1132" s="212"/>
      <c r="AB1132" s="212"/>
      <c r="AC1132" s="212"/>
      <c r="AD1132" s="212"/>
      <c r="AE1132" s="212"/>
      <c r="AF1132" s="212"/>
      <c r="AG1132" s="212" t="s">
        <v>267</v>
      </c>
      <c r="AH1132" s="212">
        <v>0</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2" x14ac:dyDescent="0.2">
      <c r="A1133" s="219"/>
      <c r="B1133" s="220"/>
      <c r="C1133" s="256"/>
      <c r="D1133" s="241"/>
      <c r="E1133" s="241"/>
      <c r="F1133" s="241"/>
      <c r="G1133" s="241"/>
      <c r="H1133" s="223"/>
      <c r="I1133" s="223"/>
      <c r="J1133" s="223"/>
      <c r="K1133" s="223"/>
      <c r="L1133" s="223"/>
      <c r="M1133" s="223"/>
      <c r="N1133" s="222"/>
      <c r="O1133" s="222"/>
      <c r="P1133" s="222"/>
      <c r="Q1133" s="222"/>
      <c r="R1133" s="223"/>
      <c r="S1133" s="223"/>
      <c r="T1133" s="223"/>
      <c r="U1133" s="223"/>
      <c r="V1133" s="223"/>
      <c r="W1133" s="223"/>
      <c r="X1133" s="223"/>
      <c r="Y1133" s="223"/>
      <c r="Z1133" s="212"/>
      <c r="AA1133" s="212"/>
      <c r="AB1133" s="212"/>
      <c r="AC1133" s="212"/>
      <c r="AD1133" s="212"/>
      <c r="AE1133" s="212"/>
      <c r="AF1133" s="212"/>
      <c r="AG1133" s="212" t="s">
        <v>243</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ht="33.75" outlineLevel="1" x14ac:dyDescent="0.2">
      <c r="A1134" s="233">
        <v>262</v>
      </c>
      <c r="B1134" s="234" t="s">
        <v>1277</v>
      </c>
      <c r="C1134" s="244" t="s">
        <v>1278</v>
      </c>
      <c r="D1134" s="235" t="s">
        <v>398</v>
      </c>
      <c r="E1134" s="236">
        <v>1</v>
      </c>
      <c r="F1134" s="237">
        <f>H1134+J1134</f>
        <v>0</v>
      </c>
      <c r="G1134" s="237">
        <f>ROUND(E1134*F1134,2)</f>
        <v>0</v>
      </c>
      <c r="H1134" s="238"/>
      <c r="I1134" s="237">
        <f>ROUND(E1134*H1134,2)</f>
        <v>0</v>
      </c>
      <c r="J1134" s="238"/>
      <c r="K1134" s="237">
        <f>ROUND(E1134*J1134,2)</f>
        <v>0</v>
      </c>
      <c r="L1134" s="237">
        <v>21</v>
      </c>
      <c r="M1134" s="237">
        <f>G1134*(1+L1134/100)</f>
        <v>0</v>
      </c>
      <c r="N1134" s="236">
        <v>2.7999999999999998E-4</v>
      </c>
      <c r="O1134" s="236">
        <f>ROUND(E1134*N1134,2)</f>
        <v>0</v>
      </c>
      <c r="P1134" s="236">
        <v>0</v>
      </c>
      <c r="Q1134" s="236">
        <f>ROUND(E1134*P1134,2)</f>
        <v>0</v>
      </c>
      <c r="R1134" s="237" t="s">
        <v>1104</v>
      </c>
      <c r="S1134" s="237" t="s">
        <v>238</v>
      </c>
      <c r="T1134" s="239" t="s">
        <v>238</v>
      </c>
      <c r="U1134" s="223">
        <v>0.246</v>
      </c>
      <c r="V1134" s="223">
        <f>ROUND(E1134*U1134,2)</f>
        <v>0.25</v>
      </c>
      <c r="W1134" s="223"/>
      <c r="X1134" s="223" t="s">
        <v>262</v>
      </c>
      <c r="Y1134" s="223" t="s">
        <v>241</v>
      </c>
      <c r="Z1134" s="212"/>
      <c r="AA1134" s="212"/>
      <c r="AB1134" s="212"/>
      <c r="AC1134" s="212"/>
      <c r="AD1134" s="212"/>
      <c r="AE1134" s="212"/>
      <c r="AF1134" s="212"/>
      <c r="AG1134" s="212" t="s">
        <v>263</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2" x14ac:dyDescent="0.2">
      <c r="A1135" s="219"/>
      <c r="B1135" s="220"/>
      <c r="C1135" s="255" t="s">
        <v>1262</v>
      </c>
      <c r="D1135" s="249"/>
      <c r="E1135" s="250">
        <v>1</v>
      </c>
      <c r="F1135" s="223"/>
      <c r="G1135" s="223"/>
      <c r="H1135" s="223"/>
      <c r="I1135" s="223"/>
      <c r="J1135" s="223"/>
      <c r="K1135" s="223"/>
      <c r="L1135" s="223"/>
      <c r="M1135" s="223"/>
      <c r="N1135" s="222"/>
      <c r="O1135" s="222"/>
      <c r="P1135" s="222"/>
      <c r="Q1135" s="222"/>
      <c r="R1135" s="223"/>
      <c r="S1135" s="223"/>
      <c r="T1135" s="223"/>
      <c r="U1135" s="223"/>
      <c r="V1135" s="223"/>
      <c r="W1135" s="223"/>
      <c r="X1135" s="223"/>
      <c r="Y1135" s="223"/>
      <c r="Z1135" s="212"/>
      <c r="AA1135" s="212"/>
      <c r="AB1135" s="212"/>
      <c r="AC1135" s="212"/>
      <c r="AD1135" s="212"/>
      <c r="AE1135" s="212"/>
      <c r="AF1135" s="212"/>
      <c r="AG1135" s="212" t="s">
        <v>267</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2" x14ac:dyDescent="0.2">
      <c r="A1136" s="219"/>
      <c r="B1136" s="220"/>
      <c r="C1136" s="256"/>
      <c r="D1136" s="241"/>
      <c r="E1136" s="241"/>
      <c r="F1136" s="241"/>
      <c r="G1136" s="241"/>
      <c r="H1136" s="223"/>
      <c r="I1136" s="223"/>
      <c r="J1136" s="223"/>
      <c r="K1136" s="223"/>
      <c r="L1136" s="223"/>
      <c r="M1136" s="223"/>
      <c r="N1136" s="222"/>
      <c r="O1136" s="222"/>
      <c r="P1136" s="222"/>
      <c r="Q1136" s="222"/>
      <c r="R1136" s="223"/>
      <c r="S1136" s="223"/>
      <c r="T1136" s="223"/>
      <c r="U1136" s="223"/>
      <c r="V1136" s="223"/>
      <c r="W1136" s="223"/>
      <c r="X1136" s="223"/>
      <c r="Y1136" s="223"/>
      <c r="Z1136" s="212"/>
      <c r="AA1136" s="212"/>
      <c r="AB1136" s="212"/>
      <c r="AC1136" s="212"/>
      <c r="AD1136" s="212"/>
      <c r="AE1136" s="212"/>
      <c r="AF1136" s="212"/>
      <c r="AG1136" s="212" t="s">
        <v>243</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33">
        <v>263</v>
      </c>
      <c r="B1137" s="234" t="s">
        <v>1279</v>
      </c>
      <c r="C1137" s="244" t="s">
        <v>1280</v>
      </c>
      <c r="D1137" s="235" t="s">
        <v>1208</v>
      </c>
      <c r="E1137" s="236">
        <v>3</v>
      </c>
      <c r="F1137" s="237">
        <f>H1137+J1137</f>
        <v>0</v>
      </c>
      <c r="G1137" s="237">
        <f>ROUND(E1137*F1137,2)</f>
        <v>0</v>
      </c>
      <c r="H1137" s="238"/>
      <c r="I1137" s="237">
        <f>ROUND(E1137*H1137,2)</f>
        <v>0</v>
      </c>
      <c r="J1137" s="238"/>
      <c r="K1137" s="237">
        <f>ROUND(E1137*J1137,2)</f>
        <v>0</v>
      </c>
      <c r="L1137" s="237">
        <v>21</v>
      </c>
      <c r="M1137" s="237">
        <f>G1137*(1+L1137/100)</f>
        <v>0</v>
      </c>
      <c r="N1137" s="236">
        <v>1.9890000000000001E-2</v>
      </c>
      <c r="O1137" s="236">
        <f>ROUND(E1137*N1137,2)</f>
        <v>0.06</v>
      </c>
      <c r="P1137" s="236">
        <v>0</v>
      </c>
      <c r="Q1137" s="236">
        <f>ROUND(E1137*P1137,2)</f>
        <v>0</v>
      </c>
      <c r="R1137" s="237"/>
      <c r="S1137" s="237" t="s">
        <v>497</v>
      </c>
      <c r="T1137" s="239" t="s">
        <v>377</v>
      </c>
      <c r="U1137" s="223">
        <v>0.97</v>
      </c>
      <c r="V1137" s="223">
        <f>ROUND(E1137*U1137,2)</f>
        <v>2.91</v>
      </c>
      <c r="W1137" s="223"/>
      <c r="X1137" s="223" t="s">
        <v>262</v>
      </c>
      <c r="Y1137" s="223" t="s">
        <v>241</v>
      </c>
      <c r="Z1137" s="212"/>
      <c r="AA1137" s="212"/>
      <c r="AB1137" s="212"/>
      <c r="AC1137" s="212"/>
      <c r="AD1137" s="212"/>
      <c r="AE1137" s="212"/>
      <c r="AF1137" s="212"/>
      <c r="AG1137" s="212" t="s">
        <v>263</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2" x14ac:dyDescent="0.2">
      <c r="A1138" s="219"/>
      <c r="B1138" s="220"/>
      <c r="C1138" s="255" t="s">
        <v>1219</v>
      </c>
      <c r="D1138" s="249"/>
      <c r="E1138" s="250">
        <v>3</v>
      </c>
      <c r="F1138" s="223"/>
      <c r="G1138" s="223"/>
      <c r="H1138" s="223"/>
      <c r="I1138" s="223"/>
      <c r="J1138" s="223"/>
      <c r="K1138" s="223"/>
      <c r="L1138" s="223"/>
      <c r="M1138" s="223"/>
      <c r="N1138" s="222"/>
      <c r="O1138" s="222"/>
      <c r="P1138" s="222"/>
      <c r="Q1138" s="222"/>
      <c r="R1138" s="223"/>
      <c r="S1138" s="223"/>
      <c r="T1138" s="223"/>
      <c r="U1138" s="223"/>
      <c r="V1138" s="223"/>
      <c r="W1138" s="223"/>
      <c r="X1138" s="223"/>
      <c r="Y1138" s="223"/>
      <c r="Z1138" s="212"/>
      <c r="AA1138" s="212"/>
      <c r="AB1138" s="212"/>
      <c r="AC1138" s="212"/>
      <c r="AD1138" s="212"/>
      <c r="AE1138" s="212"/>
      <c r="AF1138" s="212"/>
      <c r="AG1138" s="212" t="s">
        <v>267</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56"/>
      <c r="D1139" s="241"/>
      <c r="E1139" s="241"/>
      <c r="F1139" s="241"/>
      <c r="G1139" s="241"/>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243</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ht="22.5" outlineLevel="1" x14ac:dyDescent="0.2">
      <c r="A1140" s="233">
        <v>264</v>
      </c>
      <c r="B1140" s="234" t="s">
        <v>1281</v>
      </c>
      <c r="C1140" s="244" t="s">
        <v>1282</v>
      </c>
      <c r="D1140" s="235" t="s">
        <v>398</v>
      </c>
      <c r="E1140" s="236">
        <v>5</v>
      </c>
      <c r="F1140" s="237">
        <f>H1140+J1140</f>
        <v>0</v>
      </c>
      <c r="G1140" s="237">
        <f>ROUND(E1140*F1140,2)</f>
        <v>0</v>
      </c>
      <c r="H1140" s="238"/>
      <c r="I1140" s="237">
        <f>ROUND(E1140*H1140,2)</f>
        <v>0</v>
      </c>
      <c r="J1140" s="238"/>
      <c r="K1140" s="237">
        <f>ROUND(E1140*J1140,2)</f>
        <v>0</v>
      </c>
      <c r="L1140" s="237">
        <v>21</v>
      </c>
      <c r="M1140" s="237">
        <f>G1140*(1+L1140/100)</f>
        <v>0</v>
      </c>
      <c r="N1140" s="236">
        <v>2.5999999999999999E-3</v>
      </c>
      <c r="O1140" s="236">
        <f>ROUND(E1140*N1140,2)</f>
        <v>0.01</v>
      </c>
      <c r="P1140" s="236">
        <v>0</v>
      </c>
      <c r="Q1140" s="236">
        <f>ROUND(E1140*P1140,2)</f>
        <v>0</v>
      </c>
      <c r="R1140" s="237"/>
      <c r="S1140" s="237" t="s">
        <v>497</v>
      </c>
      <c r="T1140" s="239" t="s">
        <v>377</v>
      </c>
      <c r="U1140" s="223">
        <v>0.54</v>
      </c>
      <c r="V1140" s="223">
        <f>ROUND(E1140*U1140,2)</f>
        <v>2.7</v>
      </c>
      <c r="W1140" s="223"/>
      <c r="X1140" s="223" t="s">
        <v>262</v>
      </c>
      <c r="Y1140" s="223" t="s">
        <v>241</v>
      </c>
      <c r="Z1140" s="212"/>
      <c r="AA1140" s="212"/>
      <c r="AB1140" s="212"/>
      <c r="AC1140" s="212"/>
      <c r="AD1140" s="212"/>
      <c r="AE1140" s="212"/>
      <c r="AF1140" s="212"/>
      <c r="AG1140" s="212" t="s">
        <v>263</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2" x14ac:dyDescent="0.2">
      <c r="A1141" s="219"/>
      <c r="B1141" s="220"/>
      <c r="C1141" s="255" t="s">
        <v>1283</v>
      </c>
      <c r="D1141" s="249"/>
      <c r="E1141" s="250"/>
      <c r="F1141" s="223"/>
      <c r="G1141" s="223"/>
      <c r="H1141" s="223"/>
      <c r="I1141" s="223"/>
      <c r="J1141" s="223"/>
      <c r="K1141" s="223"/>
      <c r="L1141" s="223"/>
      <c r="M1141" s="223"/>
      <c r="N1141" s="222"/>
      <c r="O1141" s="222"/>
      <c r="P1141" s="222"/>
      <c r="Q1141" s="222"/>
      <c r="R1141" s="223"/>
      <c r="S1141" s="223"/>
      <c r="T1141" s="223"/>
      <c r="U1141" s="223"/>
      <c r="V1141" s="223"/>
      <c r="W1141" s="223"/>
      <c r="X1141" s="223"/>
      <c r="Y1141" s="223"/>
      <c r="Z1141" s="212"/>
      <c r="AA1141" s="212"/>
      <c r="AB1141" s="212"/>
      <c r="AC1141" s="212"/>
      <c r="AD1141" s="212"/>
      <c r="AE1141" s="212"/>
      <c r="AF1141" s="212"/>
      <c r="AG1141" s="212" t="s">
        <v>267</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55" t="s">
        <v>1228</v>
      </c>
      <c r="D1142" s="249"/>
      <c r="E1142" s="250">
        <v>5</v>
      </c>
      <c r="F1142" s="223"/>
      <c r="G1142" s="223"/>
      <c r="H1142" s="223"/>
      <c r="I1142" s="223"/>
      <c r="J1142" s="223"/>
      <c r="K1142" s="223"/>
      <c r="L1142" s="223"/>
      <c r="M1142" s="223"/>
      <c r="N1142" s="222"/>
      <c r="O1142" s="222"/>
      <c r="P1142" s="222"/>
      <c r="Q1142" s="222"/>
      <c r="R1142" s="223"/>
      <c r="S1142" s="223"/>
      <c r="T1142" s="223"/>
      <c r="U1142" s="223"/>
      <c r="V1142" s="223"/>
      <c r="W1142" s="223"/>
      <c r="X1142" s="223"/>
      <c r="Y1142" s="223"/>
      <c r="Z1142" s="212"/>
      <c r="AA1142" s="212"/>
      <c r="AB1142" s="212"/>
      <c r="AC1142" s="212"/>
      <c r="AD1142" s="212"/>
      <c r="AE1142" s="212"/>
      <c r="AF1142" s="212"/>
      <c r="AG1142" s="212" t="s">
        <v>267</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2" x14ac:dyDescent="0.2">
      <c r="A1143" s="219"/>
      <c r="B1143" s="220"/>
      <c r="C1143" s="256"/>
      <c r="D1143" s="241"/>
      <c r="E1143" s="241"/>
      <c r="F1143" s="241"/>
      <c r="G1143" s="241"/>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243</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ht="22.5" outlineLevel="1" x14ac:dyDescent="0.2">
      <c r="A1144" s="233">
        <v>265</v>
      </c>
      <c r="B1144" s="234" t="s">
        <v>1284</v>
      </c>
      <c r="C1144" s="244" t="s">
        <v>1285</v>
      </c>
      <c r="D1144" s="235" t="s">
        <v>398</v>
      </c>
      <c r="E1144" s="236">
        <v>4</v>
      </c>
      <c r="F1144" s="237">
        <f>H1144+J1144</f>
        <v>0</v>
      </c>
      <c r="G1144" s="237">
        <f>ROUND(E1144*F1144,2)</f>
        <v>0</v>
      </c>
      <c r="H1144" s="238"/>
      <c r="I1144" s="237">
        <f>ROUND(E1144*H1144,2)</f>
        <v>0</v>
      </c>
      <c r="J1144" s="238"/>
      <c r="K1144" s="237">
        <f>ROUND(E1144*J1144,2)</f>
        <v>0</v>
      </c>
      <c r="L1144" s="237">
        <v>21</v>
      </c>
      <c r="M1144" s="237">
        <f>G1144*(1+L1144/100)</f>
        <v>0</v>
      </c>
      <c r="N1144" s="236">
        <v>3.2000000000000003E-4</v>
      </c>
      <c r="O1144" s="236">
        <f>ROUND(E1144*N1144,2)</f>
        <v>0</v>
      </c>
      <c r="P1144" s="236">
        <v>0</v>
      </c>
      <c r="Q1144" s="236">
        <f>ROUND(E1144*P1144,2)</f>
        <v>0</v>
      </c>
      <c r="R1144" s="237" t="s">
        <v>344</v>
      </c>
      <c r="S1144" s="237" t="s">
        <v>238</v>
      </c>
      <c r="T1144" s="239" t="s">
        <v>238</v>
      </c>
      <c r="U1144" s="223">
        <v>0</v>
      </c>
      <c r="V1144" s="223">
        <f>ROUND(E1144*U1144,2)</f>
        <v>0</v>
      </c>
      <c r="W1144" s="223"/>
      <c r="X1144" s="223" t="s">
        <v>345</v>
      </c>
      <c r="Y1144" s="223" t="s">
        <v>241</v>
      </c>
      <c r="Z1144" s="212"/>
      <c r="AA1144" s="212"/>
      <c r="AB1144" s="212"/>
      <c r="AC1144" s="212"/>
      <c r="AD1144" s="212"/>
      <c r="AE1144" s="212"/>
      <c r="AF1144" s="212"/>
      <c r="AG1144" s="212" t="s">
        <v>346</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55" t="s">
        <v>1286</v>
      </c>
      <c r="D1145" s="249"/>
      <c r="E1145" s="250">
        <v>4</v>
      </c>
      <c r="F1145" s="223"/>
      <c r="G1145" s="223"/>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267</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56"/>
      <c r="D1146" s="241"/>
      <c r="E1146" s="241"/>
      <c r="F1146" s="241"/>
      <c r="G1146" s="241"/>
      <c r="H1146" s="223"/>
      <c r="I1146" s="223"/>
      <c r="J1146" s="223"/>
      <c r="K1146" s="223"/>
      <c r="L1146" s="223"/>
      <c r="M1146" s="223"/>
      <c r="N1146" s="222"/>
      <c r="O1146" s="222"/>
      <c r="P1146" s="222"/>
      <c r="Q1146" s="222"/>
      <c r="R1146" s="223"/>
      <c r="S1146" s="223"/>
      <c r="T1146" s="223"/>
      <c r="U1146" s="223"/>
      <c r="V1146" s="223"/>
      <c r="W1146" s="223"/>
      <c r="X1146" s="223"/>
      <c r="Y1146" s="223"/>
      <c r="Z1146" s="212"/>
      <c r="AA1146" s="212"/>
      <c r="AB1146" s="212"/>
      <c r="AC1146" s="212"/>
      <c r="AD1146" s="212"/>
      <c r="AE1146" s="212"/>
      <c r="AF1146" s="212"/>
      <c r="AG1146" s="212" t="s">
        <v>243</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33">
        <v>266</v>
      </c>
      <c r="B1147" s="234" t="s">
        <v>1287</v>
      </c>
      <c r="C1147" s="244" t="s">
        <v>1288</v>
      </c>
      <c r="D1147" s="235" t="s">
        <v>398</v>
      </c>
      <c r="E1147" s="236">
        <v>2</v>
      </c>
      <c r="F1147" s="237">
        <f>H1147+J1147</f>
        <v>0</v>
      </c>
      <c r="G1147" s="237">
        <f>ROUND(E1147*F1147,2)</f>
        <v>0</v>
      </c>
      <c r="H1147" s="238"/>
      <c r="I1147" s="237">
        <f>ROUND(E1147*H1147,2)</f>
        <v>0</v>
      </c>
      <c r="J1147" s="238"/>
      <c r="K1147" s="237">
        <f>ROUND(E1147*J1147,2)</f>
        <v>0</v>
      </c>
      <c r="L1147" s="237">
        <v>21</v>
      </c>
      <c r="M1147" s="237">
        <f>G1147*(1+L1147/100)</f>
        <v>0</v>
      </c>
      <c r="N1147" s="236">
        <v>0</v>
      </c>
      <c r="O1147" s="236">
        <f>ROUND(E1147*N1147,2)</f>
        <v>0</v>
      </c>
      <c r="P1147" s="236">
        <v>0</v>
      </c>
      <c r="Q1147" s="236">
        <f>ROUND(E1147*P1147,2)</f>
        <v>0</v>
      </c>
      <c r="R1147" s="237" t="s">
        <v>344</v>
      </c>
      <c r="S1147" s="237" t="s">
        <v>238</v>
      </c>
      <c r="T1147" s="239" t="s">
        <v>238</v>
      </c>
      <c r="U1147" s="223">
        <v>0</v>
      </c>
      <c r="V1147" s="223">
        <f>ROUND(E1147*U1147,2)</f>
        <v>0</v>
      </c>
      <c r="W1147" s="223"/>
      <c r="X1147" s="223" t="s">
        <v>345</v>
      </c>
      <c r="Y1147" s="223" t="s">
        <v>241</v>
      </c>
      <c r="Z1147" s="212"/>
      <c r="AA1147" s="212"/>
      <c r="AB1147" s="212"/>
      <c r="AC1147" s="212"/>
      <c r="AD1147" s="212"/>
      <c r="AE1147" s="212"/>
      <c r="AF1147" s="212"/>
      <c r="AG1147" s="212" t="s">
        <v>346</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2" x14ac:dyDescent="0.2">
      <c r="A1148" s="219"/>
      <c r="B1148" s="220"/>
      <c r="C1148" s="255" t="s">
        <v>116</v>
      </c>
      <c r="D1148" s="249"/>
      <c r="E1148" s="250">
        <v>2</v>
      </c>
      <c r="F1148" s="223"/>
      <c r="G1148" s="223"/>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267</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56"/>
      <c r="D1149" s="241"/>
      <c r="E1149" s="241"/>
      <c r="F1149" s="241"/>
      <c r="G1149" s="241"/>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243</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ht="22.5" outlineLevel="1" x14ac:dyDescent="0.2">
      <c r="A1150" s="233">
        <v>267</v>
      </c>
      <c r="B1150" s="234" t="s">
        <v>1289</v>
      </c>
      <c r="C1150" s="244" t="s">
        <v>1290</v>
      </c>
      <c r="D1150" s="235" t="s">
        <v>398</v>
      </c>
      <c r="E1150" s="236">
        <v>1</v>
      </c>
      <c r="F1150" s="237">
        <f>H1150+J1150</f>
        <v>0</v>
      </c>
      <c r="G1150" s="237">
        <f>ROUND(E1150*F1150,2)</f>
        <v>0</v>
      </c>
      <c r="H1150" s="238"/>
      <c r="I1150" s="237">
        <f>ROUND(E1150*H1150,2)</f>
        <v>0</v>
      </c>
      <c r="J1150" s="238"/>
      <c r="K1150" s="237">
        <f>ROUND(E1150*J1150,2)</f>
        <v>0</v>
      </c>
      <c r="L1150" s="237">
        <v>21</v>
      </c>
      <c r="M1150" s="237">
        <f>G1150*(1+L1150/100)</f>
        <v>0</v>
      </c>
      <c r="N1150" s="236">
        <v>8.3700000000000007E-3</v>
      </c>
      <c r="O1150" s="236">
        <f>ROUND(E1150*N1150,2)</f>
        <v>0.01</v>
      </c>
      <c r="P1150" s="236">
        <v>0</v>
      </c>
      <c r="Q1150" s="236">
        <f>ROUND(E1150*P1150,2)</f>
        <v>0</v>
      </c>
      <c r="R1150" s="237" t="s">
        <v>344</v>
      </c>
      <c r="S1150" s="237" t="s">
        <v>238</v>
      </c>
      <c r="T1150" s="239" t="s">
        <v>238</v>
      </c>
      <c r="U1150" s="223">
        <v>0</v>
      </c>
      <c r="V1150" s="223">
        <f>ROUND(E1150*U1150,2)</f>
        <v>0</v>
      </c>
      <c r="W1150" s="223"/>
      <c r="X1150" s="223" t="s">
        <v>345</v>
      </c>
      <c r="Y1150" s="223" t="s">
        <v>241</v>
      </c>
      <c r="Z1150" s="212"/>
      <c r="AA1150" s="212"/>
      <c r="AB1150" s="212"/>
      <c r="AC1150" s="212"/>
      <c r="AD1150" s="212"/>
      <c r="AE1150" s="212"/>
      <c r="AF1150" s="212"/>
      <c r="AG1150" s="212" t="s">
        <v>346</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2" x14ac:dyDescent="0.2">
      <c r="A1151" s="219"/>
      <c r="B1151" s="220"/>
      <c r="C1151" s="255" t="s">
        <v>1291</v>
      </c>
      <c r="D1151" s="249"/>
      <c r="E1151" s="250">
        <v>1</v>
      </c>
      <c r="F1151" s="223"/>
      <c r="G1151" s="223"/>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267</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2" x14ac:dyDescent="0.2">
      <c r="A1152" s="219"/>
      <c r="B1152" s="220"/>
      <c r="C1152" s="256"/>
      <c r="D1152" s="241"/>
      <c r="E1152" s="241"/>
      <c r="F1152" s="241"/>
      <c r="G1152" s="241"/>
      <c r="H1152" s="223"/>
      <c r="I1152" s="223"/>
      <c r="J1152" s="223"/>
      <c r="K1152" s="223"/>
      <c r="L1152" s="223"/>
      <c r="M1152" s="223"/>
      <c r="N1152" s="222"/>
      <c r="O1152" s="222"/>
      <c r="P1152" s="222"/>
      <c r="Q1152" s="222"/>
      <c r="R1152" s="223"/>
      <c r="S1152" s="223"/>
      <c r="T1152" s="223"/>
      <c r="U1152" s="223"/>
      <c r="V1152" s="223"/>
      <c r="W1152" s="223"/>
      <c r="X1152" s="223"/>
      <c r="Y1152" s="223"/>
      <c r="Z1152" s="212"/>
      <c r="AA1152" s="212"/>
      <c r="AB1152" s="212"/>
      <c r="AC1152" s="212"/>
      <c r="AD1152" s="212"/>
      <c r="AE1152" s="212"/>
      <c r="AF1152" s="212"/>
      <c r="AG1152" s="212" t="s">
        <v>243</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ht="22.5" outlineLevel="1" x14ac:dyDescent="0.2">
      <c r="A1153" s="233">
        <v>268</v>
      </c>
      <c r="B1153" s="234" t="s">
        <v>1292</v>
      </c>
      <c r="C1153" s="244" t="s">
        <v>1293</v>
      </c>
      <c r="D1153" s="235" t="s">
        <v>398</v>
      </c>
      <c r="E1153" s="236">
        <v>1</v>
      </c>
      <c r="F1153" s="237">
        <f>H1153+J1153</f>
        <v>0</v>
      </c>
      <c r="G1153" s="237">
        <f>ROUND(E1153*F1153,2)</f>
        <v>0</v>
      </c>
      <c r="H1153" s="238"/>
      <c r="I1153" s="237">
        <f>ROUND(E1153*H1153,2)</f>
        <v>0</v>
      </c>
      <c r="J1153" s="238"/>
      <c r="K1153" s="237">
        <f>ROUND(E1153*J1153,2)</f>
        <v>0</v>
      </c>
      <c r="L1153" s="237">
        <v>21</v>
      </c>
      <c r="M1153" s="237">
        <f>G1153*(1+L1153/100)</f>
        <v>0</v>
      </c>
      <c r="N1153" s="236">
        <v>6.4999999999999997E-3</v>
      </c>
      <c r="O1153" s="236">
        <f>ROUND(E1153*N1153,2)</f>
        <v>0.01</v>
      </c>
      <c r="P1153" s="236">
        <v>0</v>
      </c>
      <c r="Q1153" s="236">
        <f>ROUND(E1153*P1153,2)</f>
        <v>0</v>
      </c>
      <c r="R1153" s="237" t="s">
        <v>344</v>
      </c>
      <c r="S1153" s="237" t="s">
        <v>238</v>
      </c>
      <c r="T1153" s="239" t="s">
        <v>238</v>
      </c>
      <c r="U1153" s="223">
        <v>0</v>
      </c>
      <c r="V1153" s="223">
        <f>ROUND(E1153*U1153,2)</f>
        <v>0</v>
      </c>
      <c r="W1153" s="223"/>
      <c r="X1153" s="223" t="s">
        <v>345</v>
      </c>
      <c r="Y1153" s="223" t="s">
        <v>241</v>
      </c>
      <c r="Z1153" s="212"/>
      <c r="AA1153" s="212"/>
      <c r="AB1153" s="212"/>
      <c r="AC1153" s="212"/>
      <c r="AD1153" s="212"/>
      <c r="AE1153" s="212"/>
      <c r="AF1153" s="212"/>
      <c r="AG1153" s="212" t="s">
        <v>346</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2" x14ac:dyDescent="0.2">
      <c r="A1154" s="219"/>
      <c r="B1154" s="220"/>
      <c r="C1154" s="255" t="s">
        <v>1294</v>
      </c>
      <c r="D1154" s="249"/>
      <c r="E1154" s="250">
        <v>1</v>
      </c>
      <c r="F1154" s="223"/>
      <c r="G1154" s="223"/>
      <c r="H1154" s="223"/>
      <c r="I1154" s="223"/>
      <c r="J1154" s="223"/>
      <c r="K1154" s="223"/>
      <c r="L1154" s="223"/>
      <c r="M1154" s="223"/>
      <c r="N1154" s="222"/>
      <c r="O1154" s="222"/>
      <c r="P1154" s="222"/>
      <c r="Q1154" s="222"/>
      <c r="R1154" s="223"/>
      <c r="S1154" s="223"/>
      <c r="T1154" s="223"/>
      <c r="U1154" s="223"/>
      <c r="V1154" s="223"/>
      <c r="W1154" s="223"/>
      <c r="X1154" s="223"/>
      <c r="Y1154" s="223"/>
      <c r="Z1154" s="212"/>
      <c r="AA1154" s="212"/>
      <c r="AB1154" s="212"/>
      <c r="AC1154" s="212"/>
      <c r="AD1154" s="212"/>
      <c r="AE1154" s="212"/>
      <c r="AF1154" s="212"/>
      <c r="AG1154" s="212" t="s">
        <v>267</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2" x14ac:dyDescent="0.2">
      <c r="A1155" s="219"/>
      <c r="B1155" s="220"/>
      <c r="C1155" s="256"/>
      <c r="D1155" s="241"/>
      <c r="E1155" s="241"/>
      <c r="F1155" s="241"/>
      <c r="G1155" s="241"/>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243</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ht="22.5" outlineLevel="1" x14ac:dyDescent="0.2">
      <c r="A1156" s="233">
        <v>269</v>
      </c>
      <c r="B1156" s="234" t="s">
        <v>1295</v>
      </c>
      <c r="C1156" s="244" t="s">
        <v>1296</v>
      </c>
      <c r="D1156" s="235" t="s">
        <v>398</v>
      </c>
      <c r="E1156" s="236">
        <v>1</v>
      </c>
      <c r="F1156" s="237">
        <f>H1156+J1156</f>
        <v>0</v>
      </c>
      <c r="G1156" s="237">
        <f>ROUND(E1156*F1156,2)</f>
        <v>0</v>
      </c>
      <c r="H1156" s="238"/>
      <c r="I1156" s="237">
        <f>ROUND(E1156*H1156,2)</f>
        <v>0</v>
      </c>
      <c r="J1156" s="238"/>
      <c r="K1156" s="237">
        <f>ROUND(E1156*J1156,2)</f>
        <v>0</v>
      </c>
      <c r="L1156" s="237">
        <v>21</v>
      </c>
      <c r="M1156" s="237">
        <f>G1156*(1+L1156/100)</f>
        <v>0</v>
      </c>
      <c r="N1156" s="236">
        <v>4.4999999999999997E-3</v>
      </c>
      <c r="O1156" s="236">
        <f>ROUND(E1156*N1156,2)</f>
        <v>0</v>
      </c>
      <c r="P1156" s="236">
        <v>0</v>
      </c>
      <c r="Q1156" s="236">
        <f>ROUND(E1156*P1156,2)</f>
        <v>0</v>
      </c>
      <c r="R1156" s="237" t="s">
        <v>344</v>
      </c>
      <c r="S1156" s="237" t="s">
        <v>377</v>
      </c>
      <c r="T1156" s="239" t="s">
        <v>377</v>
      </c>
      <c r="U1156" s="223">
        <v>0</v>
      </c>
      <c r="V1156" s="223">
        <f>ROUND(E1156*U1156,2)</f>
        <v>0</v>
      </c>
      <c r="W1156" s="223"/>
      <c r="X1156" s="223" t="s">
        <v>345</v>
      </c>
      <c r="Y1156" s="223" t="s">
        <v>241</v>
      </c>
      <c r="Z1156" s="212"/>
      <c r="AA1156" s="212"/>
      <c r="AB1156" s="212"/>
      <c r="AC1156" s="212"/>
      <c r="AD1156" s="212"/>
      <c r="AE1156" s="212"/>
      <c r="AF1156" s="212"/>
      <c r="AG1156" s="212" t="s">
        <v>346</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2" x14ac:dyDescent="0.2">
      <c r="A1157" s="219"/>
      <c r="B1157" s="220"/>
      <c r="C1157" s="255" t="s">
        <v>1297</v>
      </c>
      <c r="D1157" s="249"/>
      <c r="E1157" s="250">
        <v>1</v>
      </c>
      <c r="F1157" s="223"/>
      <c r="G1157" s="223"/>
      <c r="H1157" s="223"/>
      <c r="I1157" s="223"/>
      <c r="J1157" s="223"/>
      <c r="K1157" s="223"/>
      <c r="L1157" s="223"/>
      <c r="M1157" s="223"/>
      <c r="N1157" s="222"/>
      <c r="O1157" s="222"/>
      <c r="P1157" s="222"/>
      <c r="Q1157" s="222"/>
      <c r="R1157" s="223"/>
      <c r="S1157" s="223"/>
      <c r="T1157" s="223"/>
      <c r="U1157" s="223"/>
      <c r="V1157" s="223"/>
      <c r="W1157" s="223"/>
      <c r="X1157" s="223"/>
      <c r="Y1157" s="223"/>
      <c r="Z1157" s="212"/>
      <c r="AA1157" s="212"/>
      <c r="AB1157" s="212"/>
      <c r="AC1157" s="212"/>
      <c r="AD1157" s="212"/>
      <c r="AE1157" s="212"/>
      <c r="AF1157" s="212"/>
      <c r="AG1157" s="212" t="s">
        <v>267</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2" x14ac:dyDescent="0.2">
      <c r="A1158" s="219"/>
      <c r="B1158" s="220"/>
      <c r="C1158" s="256"/>
      <c r="D1158" s="241"/>
      <c r="E1158" s="241"/>
      <c r="F1158" s="241"/>
      <c r="G1158" s="241"/>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243</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2.5" outlineLevel="1" x14ac:dyDescent="0.2">
      <c r="A1159" s="233">
        <v>270</v>
      </c>
      <c r="B1159" s="234" t="s">
        <v>1298</v>
      </c>
      <c r="C1159" s="244" t="s">
        <v>1299</v>
      </c>
      <c r="D1159" s="235" t="s">
        <v>398</v>
      </c>
      <c r="E1159" s="236">
        <v>1</v>
      </c>
      <c r="F1159" s="237">
        <f>H1159+J1159</f>
        <v>0</v>
      </c>
      <c r="G1159" s="237">
        <f>ROUND(E1159*F1159,2)</f>
        <v>0</v>
      </c>
      <c r="H1159" s="238"/>
      <c r="I1159" s="237">
        <f>ROUND(E1159*H1159,2)</f>
        <v>0</v>
      </c>
      <c r="J1159" s="238"/>
      <c r="K1159" s="237">
        <f>ROUND(E1159*J1159,2)</f>
        <v>0</v>
      </c>
      <c r="L1159" s="237">
        <v>21</v>
      </c>
      <c r="M1159" s="237">
        <f>G1159*(1+L1159/100)</f>
        <v>0</v>
      </c>
      <c r="N1159" s="236">
        <v>3.63E-3</v>
      </c>
      <c r="O1159" s="236">
        <f>ROUND(E1159*N1159,2)</f>
        <v>0</v>
      </c>
      <c r="P1159" s="236">
        <v>0</v>
      </c>
      <c r="Q1159" s="236">
        <f>ROUND(E1159*P1159,2)</f>
        <v>0</v>
      </c>
      <c r="R1159" s="237" t="s">
        <v>344</v>
      </c>
      <c r="S1159" s="237" t="s">
        <v>238</v>
      </c>
      <c r="T1159" s="239" t="s">
        <v>238</v>
      </c>
      <c r="U1159" s="223">
        <v>0</v>
      </c>
      <c r="V1159" s="223">
        <f>ROUND(E1159*U1159,2)</f>
        <v>0</v>
      </c>
      <c r="W1159" s="223"/>
      <c r="X1159" s="223" t="s">
        <v>345</v>
      </c>
      <c r="Y1159" s="223" t="s">
        <v>241</v>
      </c>
      <c r="Z1159" s="212"/>
      <c r="AA1159" s="212"/>
      <c r="AB1159" s="212"/>
      <c r="AC1159" s="212"/>
      <c r="AD1159" s="212"/>
      <c r="AE1159" s="212"/>
      <c r="AF1159" s="212"/>
      <c r="AG1159" s="212" t="s">
        <v>346</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55" t="s">
        <v>1300</v>
      </c>
      <c r="D1160" s="249"/>
      <c r="E1160" s="250">
        <v>1</v>
      </c>
      <c r="F1160" s="223"/>
      <c r="G1160" s="223"/>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267</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2" x14ac:dyDescent="0.2">
      <c r="A1161" s="219"/>
      <c r="B1161" s="220"/>
      <c r="C1161" s="256"/>
      <c r="D1161" s="241"/>
      <c r="E1161" s="241"/>
      <c r="F1161" s="241"/>
      <c r="G1161" s="241"/>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243</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ht="33.75" outlineLevel="1" x14ac:dyDescent="0.2">
      <c r="A1162" s="233">
        <v>271</v>
      </c>
      <c r="B1162" s="234" t="s">
        <v>1301</v>
      </c>
      <c r="C1162" s="244" t="s">
        <v>1302</v>
      </c>
      <c r="D1162" s="235" t="s">
        <v>398</v>
      </c>
      <c r="E1162" s="236">
        <v>1</v>
      </c>
      <c r="F1162" s="237">
        <f>H1162+J1162</f>
        <v>0</v>
      </c>
      <c r="G1162" s="237">
        <f>ROUND(E1162*F1162,2)</f>
        <v>0</v>
      </c>
      <c r="H1162" s="238"/>
      <c r="I1162" s="237">
        <f>ROUND(E1162*H1162,2)</f>
        <v>0</v>
      </c>
      <c r="J1162" s="238"/>
      <c r="K1162" s="237">
        <f>ROUND(E1162*J1162,2)</f>
        <v>0</v>
      </c>
      <c r="L1162" s="237">
        <v>21</v>
      </c>
      <c r="M1162" s="237">
        <f>G1162*(1+L1162/100)</f>
        <v>0</v>
      </c>
      <c r="N1162" s="236">
        <v>2.5899999999999999E-3</v>
      </c>
      <c r="O1162" s="236">
        <f>ROUND(E1162*N1162,2)</f>
        <v>0</v>
      </c>
      <c r="P1162" s="236">
        <v>0</v>
      </c>
      <c r="Q1162" s="236">
        <f>ROUND(E1162*P1162,2)</f>
        <v>0</v>
      </c>
      <c r="R1162" s="237" t="s">
        <v>344</v>
      </c>
      <c r="S1162" s="237" t="s">
        <v>238</v>
      </c>
      <c r="T1162" s="239" t="s">
        <v>238</v>
      </c>
      <c r="U1162" s="223">
        <v>0</v>
      </c>
      <c r="V1162" s="223">
        <f>ROUND(E1162*U1162,2)</f>
        <v>0</v>
      </c>
      <c r="W1162" s="223"/>
      <c r="X1162" s="223" t="s">
        <v>345</v>
      </c>
      <c r="Y1162" s="223" t="s">
        <v>241</v>
      </c>
      <c r="Z1162" s="212"/>
      <c r="AA1162" s="212"/>
      <c r="AB1162" s="212"/>
      <c r="AC1162" s="212"/>
      <c r="AD1162" s="212"/>
      <c r="AE1162" s="212"/>
      <c r="AF1162" s="212"/>
      <c r="AG1162" s="212" t="s">
        <v>346</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2" x14ac:dyDescent="0.2">
      <c r="A1163" s="219"/>
      <c r="B1163" s="220"/>
      <c r="C1163" s="255" t="s">
        <v>1303</v>
      </c>
      <c r="D1163" s="249"/>
      <c r="E1163" s="250">
        <v>1</v>
      </c>
      <c r="F1163" s="223"/>
      <c r="G1163" s="223"/>
      <c r="H1163" s="223"/>
      <c r="I1163" s="223"/>
      <c r="J1163" s="223"/>
      <c r="K1163" s="223"/>
      <c r="L1163" s="223"/>
      <c r="M1163" s="223"/>
      <c r="N1163" s="222"/>
      <c r="O1163" s="222"/>
      <c r="P1163" s="222"/>
      <c r="Q1163" s="222"/>
      <c r="R1163" s="223"/>
      <c r="S1163" s="223"/>
      <c r="T1163" s="223"/>
      <c r="U1163" s="223"/>
      <c r="V1163" s="223"/>
      <c r="W1163" s="223"/>
      <c r="X1163" s="223"/>
      <c r="Y1163" s="223"/>
      <c r="Z1163" s="212"/>
      <c r="AA1163" s="212"/>
      <c r="AB1163" s="212"/>
      <c r="AC1163" s="212"/>
      <c r="AD1163" s="212"/>
      <c r="AE1163" s="212"/>
      <c r="AF1163" s="212"/>
      <c r="AG1163" s="212" t="s">
        <v>267</v>
      </c>
      <c r="AH1163" s="212">
        <v>0</v>
      </c>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56"/>
      <c r="D1164" s="241"/>
      <c r="E1164" s="241"/>
      <c r="F1164" s="241"/>
      <c r="G1164" s="241"/>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243</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33">
        <v>272</v>
      </c>
      <c r="B1165" s="234" t="s">
        <v>1304</v>
      </c>
      <c r="C1165" s="244" t="s">
        <v>1305</v>
      </c>
      <c r="D1165" s="235" t="s">
        <v>398</v>
      </c>
      <c r="E1165" s="236">
        <v>6</v>
      </c>
      <c r="F1165" s="237">
        <f>H1165+J1165</f>
        <v>0</v>
      </c>
      <c r="G1165" s="237">
        <f>ROUND(E1165*F1165,2)</f>
        <v>0</v>
      </c>
      <c r="H1165" s="238"/>
      <c r="I1165" s="237">
        <f>ROUND(E1165*H1165,2)</f>
        <v>0</v>
      </c>
      <c r="J1165" s="238"/>
      <c r="K1165" s="237">
        <f>ROUND(E1165*J1165,2)</f>
        <v>0</v>
      </c>
      <c r="L1165" s="237">
        <v>21</v>
      </c>
      <c r="M1165" s="237">
        <f>G1165*(1+L1165/100)</f>
        <v>0</v>
      </c>
      <c r="N1165" s="236">
        <v>0</v>
      </c>
      <c r="O1165" s="236">
        <f>ROUND(E1165*N1165,2)</f>
        <v>0</v>
      </c>
      <c r="P1165" s="236">
        <v>0</v>
      </c>
      <c r="Q1165" s="236">
        <f>ROUND(E1165*P1165,2)</f>
        <v>0</v>
      </c>
      <c r="R1165" s="237"/>
      <c r="S1165" s="237" t="s">
        <v>497</v>
      </c>
      <c r="T1165" s="239" t="s">
        <v>239</v>
      </c>
      <c r="U1165" s="223">
        <v>0</v>
      </c>
      <c r="V1165" s="223">
        <f>ROUND(E1165*U1165,2)</f>
        <v>0</v>
      </c>
      <c r="W1165" s="223"/>
      <c r="X1165" s="223" t="s">
        <v>345</v>
      </c>
      <c r="Y1165" s="223" t="s">
        <v>241</v>
      </c>
      <c r="Z1165" s="212"/>
      <c r="AA1165" s="212"/>
      <c r="AB1165" s="212"/>
      <c r="AC1165" s="212"/>
      <c r="AD1165" s="212"/>
      <c r="AE1165" s="212"/>
      <c r="AF1165" s="212"/>
      <c r="AG1165" s="212" t="s">
        <v>346</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2" x14ac:dyDescent="0.2">
      <c r="A1166" s="219"/>
      <c r="B1166" s="220"/>
      <c r="C1166" s="255" t="s">
        <v>124</v>
      </c>
      <c r="D1166" s="249"/>
      <c r="E1166" s="250">
        <v>6</v>
      </c>
      <c r="F1166" s="223"/>
      <c r="G1166" s="223"/>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267</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2" x14ac:dyDescent="0.2">
      <c r="A1167" s="219"/>
      <c r="B1167" s="220"/>
      <c r="C1167" s="256"/>
      <c r="D1167" s="241"/>
      <c r="E1167" s="241"/>
      <c r="F1167" s="241"/>
      <c r="G1167" s="241"/>
      <c r="H1167" s="223"/>
      <c r="I1167" s="223"/>
      <c r="J1167" s="223"/>
      <c r="K1167" s="223"/>
      <c r="L1167" s="223"/>
      <c r="M1167" s="223"/>
      <c r="N1167" s="222"/>
      <c r="O1167" s="222"/>
      <c r="P1167" s="222"/>
      <c r="Q1167" s="222"/>
      <c r="R1167" s="223"/>
      <c r="S1167" s="223"/>
      <c r="T1167" s="223"/>
      <c r="U1167" s="223"/>
      <c r="V1167" s="223"/>
      <c r="W1167" s="223"/>
      <c r="X1167" s="223"/>
      <c r="Y1167" s="223"/>
      <c r="Z1167" s="212"/>
      <c r="AA1167" s="212"/>
      <c r="AB1167" s="212"/>
      <c r="AC1167" s="212"/>
      <c r="AD1167" s="212"/>
      <c r="AE1167" s="212"/>
      <c r="AF1167" s="212"/>
      <c r="AG1167" s="212" t="s">
        <v>243</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ht="22.5" outlineLevel="1" x14ac:dyDescent="0.2">
      <c r="A1168" s="233">
        <v>273</v>
      </c>
      <c r="B1168" s="234" t="s">
        <v>1306</v>
      </c>
      <c r="C1168" s="244" t="s">
        <v>1307</v>
      </c>
      <c r="D1168" s="235" t="s">
        <v>398</v>
      </c>
      <c r="E1168" s="236">
        <v>1</v>
      </c>
      <c r="F1168" s="237">
        <f>H1168+J1168</f>
        <v>0</v>
      </c>
      <c r="G1168" s="237">
        <f>ROUND(E1168*F1168,2)</f>
        <v>0</v>
      </c>
      <c r="H1168" s="238"/>
      <c r="I1168" s="237">
        <f>ROUND(E1168*H1168,2)</f>
        <v>0</v>
      </c>
      <c r="J1168" s="238"/>
      <c r="K1168" s="237">
        <f>ROUND(E1168*J1168,2)</f>
        <v>0</v>
      </c>
      <c r="L1168" s="237">
        <v>21</v>
      </c>
      <c r="M1168" s="237">
        <f>G1168*(1+L1168/100)</f>
        <v>0</v>
      </c>
      <c r="N1168" s="236">
        <v>1.6E-2</v>
      </c>
      <c r="O1168" s="236">
        <f>ROUND(E1168*N1168,2)</f>
        <v>0.02</v>
      </c>
      <c r="P1168" s="236">
        <v>0</v>
      </c>
      <c r="Q1168" s="236">
        <f>ROUND(E1168*P1168,2)</f>
        <v>0</v>
      </c>
      <c r="R1168" s="237" t="s">
        <v>344</v>
      </c>
      <c r="S1168" s="237" t="s">
        <v>238</v>
      </c>
      <c r="T1168" s="239" t="s">
        <v>238</v>
      </c>
      <c r="U1168" s="223">
        <v>0</v>
      </c>
      <c r="V1168" s="223">
        <f>ROUND(E1168*U1168,2)</f>
        <v>0</v>
      </c>
      <c r="W1168" s="223"/>
      <c r="X1168" s="223" t="s">
        <v>345</v>
      </c>
      <c r="Y1168" s="223" t="s">
        <v>241</v>
      </c>
      <c r="Z1168" s="212"/>
      <c r="AA1168" s="212"/>
      <c r="AB1168" s="212"/>
      <c r="AC1168" s="212"/>
      <c r="AD1168" s="212"/>
      <c r="AE1168" s="212"/>
      <c r="AF1168" s="212"/>
      <c r="AG1168" s="212" t="s">
        <v>346</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55" t="s">
        <v>1291</v>
      </c>
      <c r="D1169" s="249"/>
      <c r="E1169" s="250">
        <v>1</v>
      </c>
      <c r="F1169" s="223"/>
      <c r="G1169" s="223"/>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267</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2" x14ac:dyDescent="0.2">
      <c r="A1170" s="219"/>
      <c r="B1170" s="220"/>
      <c r="C1170" s="256"/>
      <c r="D1170" s="241"/>
      <c r="E1170" s="241"/>
      <c r="F1170" s="241"/>
      <c r="G1170" s="241"/>
      <c r="H1170" s="223"/>
      <c r="I1170" s="223"/>
      <c r="J1170" s="223"/>
      <c r="K1170" s="223"/>
      <c r="L1170" s="223"/>
      <c r="M1170" s="223"/>
      <c r="N1170" s="222"/>
      <c r="O1170" s="222"/>
      <c r="P1170" s="222"/>
      <c r="Q1170" s="222"/>
      <c r="R1170" s="223"/>
      <c r="S1170" s="223"/>
      <c r="T1170" s="223"/>
      <c r="U1170" s="223"/>
      <c r="V1170" s="223"/>
      <c r="W1170" s="223"/>
      <c r="X1170" s="223"/>
      <c r="Y1170" s="223"/>
      <c r="Z1170" s="212"/>
      <c r="AA1170" s="212"/>
      <c r="AB1170" s="212"/>
      <c r="AC1170" s="212"/>
      <c r="AD1170" s="212"/>
      <c r="AE1170" s="212"/>
      <c r="AF1170" s="212"/>
      <c r="AG1170" s="212" t="s">
        <v>243</v>
      </c>
      <c r="AH1170" s="212"/>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ht="22.5" outlineLevel="1" x14ac:dyDescent="0.2">
      <c r="A1171" s="233">
        <v>274</v>
      </c>
      <c r="B1171" s="234" t="s">
        <v>1308</v>
      </c>
      <c r="C1171" s="244" t="s">
        <v>1309</v>
      </c>
      <c r="D1171" s="235" t="s">
        <v>398</v>
      </c>
      <c r="E1171" s="236">
        <v>1</v>
      </c>
      <c r="F1171" s="237">
        <f>H1171+J1171</f>
        <v>0</v>
      </c>
      <c r="G1171" s="237">
        <f>ROUND(E1171*F1171,2)</f>
        <v>0</v>
      </c>
      <c r="H1171" s="238"/>
      <c r="I1171" s="237">
        <f>ROUND(E1171*H1171,2)</f>
        <v>0</v>
      </c>
      <c r="J1171" s="238"/>
      <c r="K1171" s="237">
        <f>ROUND(E1171*J1171,2)</f>
        <v>0</v>
      </c>
      <c r="L1171" s="237">
        <v>21</v>
      </c>
      <c r="M1171" s="237">
        <f>G1171*(1+L1171/100)</f>
        <v>0</v>
      </c>
      <c r="N1171" s="236">
        <v>0.01</v>
      </c>
      <c r="O1171" s="236">
        <f>ROUND(E1171*N1171,2)</f>
        <v>0.01</v>
      </c>
      <c r="P1171" s="236">
        <v>0</v>
      </c>
      <c r="Q1171" s="236">
        <f>ROUND(E1171*P1171,2)</f>
        <v>0</v>
      </c>
      <c r="R1171" s="237" t="s">
        <v>344</v>
      </c>
      <c r="S1171" s="237" t="s">
        <v>238</v>
      </c>
      <c r="T1171" s="239" t="s">
        <v>238</v>
      </c>
      <c r="U1171" s="223">
        <v>0</v>
      </c>
      <c r="V1171" s="223">
        <f>ROUND(E1171*U1171,2)</f>
        <v>0</v>
      </c>
      <c r="W1171" s="223"/>
      <c r="X1171" s="223" t="s">
        <v>345</v>
      </c>
      <c r="Y1171" s="223" t="s">
        <v>241</v>
      </c>
      <c r="Z1171" s="212"/>
      <c r="AA1171" s="212"/>
      <c r="AB1171" s="212"/>
      <c r="AC1171" s="212"/>
      <c r="AD1171" s="212"/>
      <c r="AE1171" s="212"/>
      <c r="AF1171" s="212"/>
      <c r="AG1171" s="212" t="s">
        <v>346</v>
      </c>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2" x14ac:dyDescent="0.2">
      <c r="A1172" s="219"/>
      <c r="B1172" s="220"/>
      <c r="C1172" s="255" t="s">
        <v>1300</v>
      </c>
      <c r="D1172" s="249"/>
      <c r="E1172" s="250">
        <v>1</v>
      </c>
      <c r="F1172" s="223"/>
      <c r="G1172" s="223"/>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267</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2" x14ac:dyDescent="0.2">
      <c r="A1173" s="219"/>
      <c r="B1173" s="220"/>
      <c r="C1173" s="256"/>
      <c r="D1173" s="241"/>
      <c r="E1173" s="241"/>
      <c r="F1173" s="241"/>
      <c r="G1173" s="241"/>
      <c r="H1173" s="223"/>
      <c r="I1173" s="223"/>
      <c r="J1173" s="223"/>
      <c r="K1173" s="223"/>
      <c r="L1173" s="223"/>
      <c r="M1173" s="223"/>
      <c r="N1173" s="222"/>
      <c r="O1173" s="222"/>
      <c r="P1173" s="222"/>
      <c r="Q1173" s="222"/>
      <c r="R1173" s="223"/>
      <c r="S1173" s="223"/>
      <c r="T1173" s="223"/>
      <c r="U1173" s="223"/>
      <c r="V1173" s="223"/>
      <c r="W1173" s="223"/>
      <c r="X1173" s="223"/>
      <c r="Y1173" s="223"/>
      <c r="Z1173" s="212"/>
      <c r="AA1173" s="212"/>
      <c r="AB1173" s="212"/>
      <c r="AC1173" s="212"/>
      <c r="AD1173" s="212"/>
      <c r="AE1173" s="212"/>
      <c r="AF1173" s="212"/>
      <c r="AG1173" s="212" t="s">
        <v>243</v>
      </c>
      <c r="AH1173" s="212"/>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1" x14ac:dyDescent="0.2">
      <c r="A1174" s="233">
        <v>275</v>
      </c>
      <c r="B1174" s="234" t="s">
        <v>1310</v>
      </c>
      <c r="C1174" s="244" t="s">
        <v>1311</v>
      </c>
      <c r="D1174" s="235" t="s">
        <v>398</v>
      </c>
      <c r="E1174" s="236">
        <v>2</v>
      </c>
      <c r="F1174" s="237">
        <f>H1174+J1174</f>
        <v>0</v>
      </c>
      <c r="G1174" s="237">
        <f>ROUND(E1174*F1174,2)</f>
        <v>0</v>
      </c>
      <c r="H1174" s="238"/>
      <c r="I1174" s="237">
        <f>ROUND(E1174*H1174,2)</f>
        <v>0</v>
      </c>
      <c r="J1174" s="238"/>
      <c r="K1174" s="237">
        <f>ROUND(E1174*J1174,2)</f>
        <v>0</v>
      </c>
      <c r="L1174" s="237">
        <v>21</v>
      </c>
      <c r="M1174" s="237">
        <f>G1174*(1+L1174/100)</f>
        <v>0</v>
      </c>
      <c r="N1174" s="236">
        <v>1.7000000000000001E-2</v>
      </c>
      <c r="O1174" s="236">
        <f>ROUND(E1174*N1174,2)</f>
        <v>0.03</v>
      </c>
      <c r="P1174" s="236">
        <v>0</v>
      </c>
      <c r="Q1174" s="236">
        <f>ROUND(E1174*P1174,2)</f>
        <v>0</v>
      </c>
      <c r="R1174" s="237"/>
      <c r="S1174" s="237" t="s">
        <v>497</v>
      </c>
      <c r="T1174" s="239" t="s">
        <v>377</v>
      </c>
      <c r="U1174" s="223">
        <v>0</v>
      </c>
      <c r="V1174" s="223">
        <f>ROUND(E1174*U1174,2)</f>
        <v>0</v>
      </c>
      <c r="W1174" s="223"/>
      <c r="X1174" s="223" t="s">
        <v>345</v>
      </c>
      <c r="Y1174" s="223" t="s">
        <v>241</v>
      </c>
      <c r="Z1174" s="212"/>
      <c r="AA1174" s="212"/>
      <c r="AB1174" s="212"/>
      <c r="AC1174" s="212"/>
      <c r="AD1174" s="212"/>
      <c r="AE1174" s="212"/>
      <c r="AF1174" s="212"/>
      <c r="AG1174" s="212" t="s">
        <v>346</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55" t="s">
        <v>116</v>
      </c>
      <c r="D1175" s="249"/>
      <c r="E1175" s="250">
        <v>2</v>
      </c>
      <c r="F1175" s="223"/>
      <c r="G1175" s="223"/>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267</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56"/>
      <c r="D1176" s="241"/>
      <c r="E1176" s="241"/>
      <c r="F1176" s="241"/>
      <c r="G1176" s="241"/>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243</v>
      </c>
      <c r="AH1176" s="212"/>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1" x14ac:dyDescent="0.2">
      <c r="A1177" s="219">
        <v>276</v>
      </c>
      <c r="B1177" s="220" t="s">
        <v>1312</v>
      </c>
      <c r="C1177" s="257" t="s">
        <v>1313</v>
      </c>
      <c r="D1177" s="221" t="s">
        <v>0</v>
      </c>
      <c r="E1177" s="240"/>
      <c r="F1177" s="223">
        <f>H1177+J1177</f>
        <v>0</v>
      </c>
      <c r="G1177" s="223">
        <f>ROUND(E1177*F1177,2)</f>
        <v>0</v>
      </c>
      <c r="H1177" s="224"/>
      <c r="I1177" s="223">
        <f>ROUND(E1177*H1177,2)</f>
        <v>0</v>
      </c>
      <c r="J1177" s="224"/>
      <c r="K1177" s="223">
        <f>ROUND(E1177*J1177,2)</f>
        <v>0</v>
      </c>
      <c r="L1177" s="223">
        <v>21</v>
      </c>
      <c r="M1177" s="223">
        <f>G1177*(1+L1177/100)</f>
        <v>0</v>
      </c>
      <c r="N1177" s="222">
        <v>0</v>
      </c>
      <c r="O1177" s="222">
        <f>ROUND(E1177*N1177,2)</f>
        <v>0</v>
      </c>
      <c r="P1177" s="222">
        <v>0</v>
      </c>
      <c r="Q1177" s="222">
        <f>ROUND(E1177*P1177,2)</f>
        <v>0</v>
      </c>
      <c r="R1177" s="223" t="s">
        <v>1104</v>
      </c>
      <c r="S1177" s="223" t="s">
        <v>238</v>
      </c>
      <c r="T1177" s="223" t="s">
        <v>238</v>
      </c>
      <c r="U1177" s="223">
        <v>0</v>
      </c>
      <c r="V1177" s="223">
        <f>ROUND(E1177*U1177,2)</f>
        <v>0</v>
      </c>
      <c r="W1177" s="223"/>
      <c r="X1177" s="223" t="s">
        <v>970</v>
      </c>
      <c r="Y1177" s="223" t="s">
        <v>241</v>
      </c>
      <c r="Z1177" s="212"/>
      <c r="AA1177" s="212"/>
      <c r="AB1177" s="212"/>
      <c r="AC1177" s="212"/>
      <c r="AD1177" s="212"/>
      <c r="AE1177" s="212"/>
      <c r="AF1177" s="212"/>
      <c r="AG1177" s="212" t="s">
        <v>971</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2" x14ac:dyDescent="0.2">
      <c r="A1178" s="219"/>
      <c r="B1178" s="220"/>
      <c r="C1178" s="258" t="s">
        <v>1211</v>
      </c>
      <c r="D1178" s="253"/>
      <c r="E1178" s="253"/>
      <c r="F1178" s="253"/>
      <c r="G1178" s="253"/>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265</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56"/>
      <c r="D1179" s="241"/>
      <c r="E1179" s="241"/>
      <c r="F1179" s="241"/>
      <c r="G1179" s="241"/>
      <c r="H1179" s="223"/>
      <c r="I1179" s="223"/>
      <c r="J1179" s="223"/>
      <c r="K1179" s="223"/>
      <c r="L1179" s="223"/>
      <c r="M1179" s="223"/>
      <c r="N1179" s="222"/>
      <c r="O1179" s="222"/>
      <c r="P1179" s="222"/>
      <c r="Q1179" s="222"/>
      <c r="R1179" s="223"/>
      <c r="S1179" s="223"/>
      <c r="T1179" s="223"/>
      <c r="U1179" s="223"/>
      <c r="V1179" s="223"/>
      <c r="W1179" s="223"/>
      <c r="X1179" s="223"/>
      <c r="Y1179" s="223"/>
      <c r="Z1179" s="212"/>
      <c r="AA1179" s="212"/>
      <c r="AB1179" s="212"/>
      <c r="AC1179" s="212"/>
      <c r="AD1179" s="212"/>
      <c r="AE1179" s="212"/>
      <c r="AF1179" s="212"/>
      <c r="AG1179" s="212" t="s">
        <v>243</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x14ac:dyDescent="0.2">
      <c r="A1180" s="226" t="s">
        <v>233</v>
      </c>
      <c r="B1180" s="227" t="s">
        <v>162</v>
      </c>
      <c r="C1180" s="243" t="s">
        <v>163</v>
      </c>
      <c r="D1180" s="228"/>
      <c r="E1180" s="229"/>
      <c r="F1180" s="230"/>
      <c r="G1180" s="230">
        <f>SUMIF(AG1181:AG1187,"&lt;&gt;NOR",G1181:G1187)</f>
        <v>0</v>
      </c>
      <c r="H1180" s="230"/>
      <c r="I1180" s="230">
        <f>SUM(I1181:I1187)</f>
        <v>0</v>
      </c>
      <c r="J1180" s="230"/>
      <c r="K1180" s="230">
        <f>SUM(K1181:K1187)</f>
        <v>0</v>
      </c>
      <c r="L1180" s="230"/>
      <c r="M1180" s="230">
        <f>SUM(M1181:M1187)</f>
        <v>0</v>
      </c>
      <c r="N1180" s="229"/>
      <c r="O1180" s="229">
        <f>SUM(O1181:O1187)</f>
        <v>0.04</v>
      </c>
      <c r="P1180" s="229"/>
      <c r="Q1180" s="229">
        <f>SUM(Q1181:Q1187)</f>
        <v>0</v>
      </c>
      <c r="R1180" s="230"/>
      <c r="S1180" s="230"/>
      <c r="T1180" s="231"/>
      <c r="U1180" s="225"/>
      <c r="V1180" s="225">
        <f>SUM(V1181:V1187)</f>
        <v>7.14</v>
      </c>
      <c r="W1180" s="225"/>
      <c r="X1180" s="225"/>
      <c r="Y1180" s="225"/>
      <c r="AG1180" t="s">
        <v>234</v>
      </c>
    </row>
    <row r="1181" spans="1:60" ht="45" outlineLevel="1" x14ac:dyDescent="0.2">
      <c r="A1181" s="233">
        <v>277</v>
      </c>
      <c r="B1181" s="234" t="s">
        <v>1314</v>
      </c>
      <c r="C1181" s="244" t="s">
        <v>1315</v>
      </c>
      <c r="D1181" s="235" t="s">
        <v>1208</v>
      </c>
      <c r="E1181" s="236">
        <v>4</v>
      </c>
      <c r="F1181" s="237">
        <f>H1181+J1181</f>
        <v>0</v>
      </c>
      <c r="G1181" s="237">
        <f>ROUND(E1181*F1181,2)</f>
        <v>0</v>
      </c>
      <c r="H1181" s="238"/>
      <c r="I1181" s="237">
        <f>ROUND(E1181*H1181,2)</f>
        <v>0</v>
      </c>
      <c r="J1181" s="238"/>
      <c r="K1181" s="237">
        <f>ROUND(E1181*J1181,2)</f>
        <v>0</v>
      </c>
      <c r="L1181" s="237">
        <v>21</v>
      </c>
      <c r="M1181" s="237">
        <f>G1181*(1+L1181/100)</f>
        <v>0</v>
      </c>
      <c r="N1181" s="236">
        <v>8.9999999999999993E-3</v>
      </c>
      <c r="O1181" s="236">
        <f>ROUND(E1181*N1181,2)</f>
        <v>0.04</v>
      </c>
      <c r="P1181" s="236">
        <v>0</v>
      </c>
      <c r="Q1181" s="236">
        <f>ROUND(E1181*P1181,2)</f>
        <v>0</v>
      </c>
      <c r="R1181" s="237" t="s">
        <v>1104</v>
      </c>
      <c r="S1181" s="237" t="s">
        <v>238</v>
      </c>
      <c r="T1181" s="239" t="s">
        <v>238</v>
      </c>
      <c r="U1181" s="223">
        <v>1.77</v>
      </c>
      <c r="V1181" s="223">
        <f>ROUND(E1181*U1181,2)</f>
        <v>7.08</v>
      </c>
      <c r="W1181" s="223"/>
      <c r="X1181" s="223" t="s">
        <v>262</v>
      </c>
      <c r="Y1181" s="223" t="s">
        <v>241</v>
      </c>
      <c r="Z1181" s="212"/>
      <c r="AA1181" s="212"/>
      <c r="AB1181" s="212"/>
      <c r="AC1181" s="212"/>
      <c r="AD1181" s="212"/>
      <c r="AE1181" s="212"/>
      <c r="AF1181" s="212"/>
      <c r="AG1181" s="212" t="s">
        <v>263</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2" x14ac:dyDescent="0.2">
      <c r="A1182" s="219"/>
      <c r="B1182" s="220"/>
      <c r="C1182" s="255" t="s">
        <v>1216</v>
      </c>
      <c r="D1182" s="249"/>
      <c r="E1182" s="250">
        <v>1</v>
      </c>
      <c r="F1182" s="223"/>
      <c r="G1182" s="223"/>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267</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55" t="s">
        <v>1219</v>
      </c>
      <c r="D1183" s="249"/>
      <c r="E1183" s="250">
        <v>3</v>
      </c>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267</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2" x14ac:dyDescent="0.2">
      <c r="A1184" s="219"/>
      <c r="B1184" s="220"/>
      <c r="C1184" s="256"/>
      <c r="D1184" s="241"/>
      <c r="E1184" s="241"/>
      <c r="F1184" s="241"/>
      <c r="G1184" s="241"/>
      <c r="H1184" s="223"/>
      <c r="I1184" s="223"/>
      <c r="J1184" s="223"/>
      <c r="K1184" s="223"/>
      <c r="L1184" s="223"/>
      <c r="M1184" s="223"/>
      <c r="N1184" s="222"/>
      <c r="O1184" s="222"/>
      <c r="P1184" s="222"/>
      <c r="Q1184" s="222"/>
      <c r="R1184" s="223"/>
      <c r="S1184" s="223"/>
      <c r="T1184" s="223"/>
      <c r="U1184" s="223"/>
      <c r="V1184" s="223"/>
      <c r="W1184" s="223"/>
      <c r="X1184" s="223"/>
      <c r="Y1184" s="223"/>
      <c r="Z1184" s="212"/>
      <c r="AA1184" s="212"/>
      <c r="AB1184" s="212"/>
      <c r="AC1184" s="212"/>
      <c r="AD1184" s="212"/>
      <c r="AE1184" s="212"/>
      <c r="AF1184" s="212"/>
      <c r="AG1184" s="212" t="s">
        <v>243</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1" x14ac:dyDescent="0.2">
      <c r="A1185" s="233">
        <v>278</v>
      </c>
      <c r="B1185" s="234" t="s">
        <v>1316</v>
      </c>
      <c r="C1185" s="244" t="s">
        <v>1317</v>
      </c>
      <c r="D1185" s="235" t="s">
        <v>343</v>
      </c>
      <c r="E1185" s="236">
        <v>3.5999999999999997E-2</v>
      </c>
      <c r="F1185" s="237">
        <f>H1185+J1185</f>
        <v>0</v>
      </c>
      <c r="G1185" s="237">
        <f>ROUND(E1185*F1185,2)</f>
        <v>0</v>
      </c>
      <c r="H1185" s="238"/>
      <c r="I1185" s="237">
        <f>ROUND(E1185*H1185,2)</f>
        <v>0</v>
      </c>
      <c r="J1185" s="238"/>
      <c r="K1185" s="237">
        <f>ROUND(E1185*J1185,2)</f>
        <v>0</v>
      </c>
      <c r="L1185" s="237">
        <v>21</v>
      </c>
      <c r="M1185" s="237">
        <f>G1185*(1+L1185/100)</f>
        <v>0</v>
      </c>
      <c r="N1185" s="236">
        <v>0</v>
      </c>
      <c r="O1185" s="236">
        <f>ROUND(E1185*N1185,2)</f>
        <v>0</v>
      </c>
      <c r="P1185" s="236">
        <v>0</v>
      </c>
      <c r="Q1185" s="236">
        <f>ROUND(E1185*P1185,2)</f>
        <v>0</v>
      </c>
      <c r="R1185" s="237" t="s">
        <v>1104</v>
      </c>
      <c r="S1185" s="237" t="s">
        <v>238</v>
      </c>
      <c r="T1185" s="239" t="s">
        <v>238</v>
      </c>
      <c r="U1185" s="223">
        <v>1.667</v>
      </c>
      <c r="V1185" s="223">
        <f>ROUND(E1185*U1185,2)</f>
        <v>0.06</v>
      </c>
      <c r="W1185" s="223"/>
      <c r="X1185" s="223" t="s">
        <v>970</v>
      </c>
      <c r="Y1185" s="223" t="s">
        <v>241</v>
      </c>
      <c r="Z1185" s="212"/>
      <c r="AA1185" s="212"/>
      <c r="AB1185" s="212"/>
      <c r="AC1185" s="212"/>
      <c r="AD1185" s="212"/>
      <c r="AE1185" s="212"/>
      <c r="AF1185" s="212"/>
      <c r="AG1185" s="212" t="s">
        <v>971</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2" x14ac:dyDescent="0.2">
      <c r="A1186" s="219"/>
      <c r="B1186" s="220"/>
      <c r="C1186" s="254" t="s">
        <v>1211</v>
      </c>
      <c r="D1186" s="251"/>
      <c r="E1186" s="251"/>
      <c r="F1186" s="251"/>
      <c r="G1186" s="251"/>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265</v>
      </c>
      <c r="AH1186" s="212"/>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2" x14ac:dyDescent="0.2">
      <c r="A1187" s="219"/>
      <c r="B1187" s="220"/>
      <c r="C1187" s="256"/>
      <c r="D1187" s="241"/>
      <c r="E1187" s="241"/>
      <c r="F1187" s="241"/>
      <c r="G1187" s="241"/>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243</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x14ac:dyDescent="0.2">
      <c r="A1188" s="226" t="s">
        <v>233</v>
      </c>
      <c r="B1188" s="227" t="s">
        <v>165</v>
      </c>
      <c r="C1188" s="243" t="s">
        <v>166</v>
      </c>
      <c r="D1188" s="228"/>
      <c r="E1188" s="229"/>
      <c r="F1188" s="230"/>
      <c r="G1188" s="230">
        <f>SUMIF(AG1189:AG1193,"&lt;&gt;NOR",G1189:G1193)</f>
        <v>0</v>
      </c>
      <c r="H1188" s="230"/>
      <c r="I1188" s="230">
        <f>SUM(I1189:I1193)</f>
        <v>0</v>
      </c>
      <c r="J1188" s="230"/>
      <c r="K1188" s="230">
        <f>SUM(K1189:K1193)</f>
        <v>0</v>
      </c>
      <c r="L1188" s="230"/>
      <c r="M1188" s="230">
        <f>SUM(M1189:M1193)</f>
        <v>0</v>
      </c>
      <c r="N1188" s="229"/>
      <c r="O1188" s="229">
        <f>SUM(O1189:O1193)</f>
        <v>0</v>
      </c>
      <c r="P1188" s="229"/>
      <c r="Q1188" s="229">
        <f>SUM(Q1189:Q1193)</f>
        <v>0</v>
      </c>
      <c r="R1188" s="230"/>
      <c r="S1188" s="230"/>
      <c r="T1188" s="231"/>
      <c r="U1188" s="225"/>
      <c r="V1188" s="225">
        <f>SUM(V1189:V1193)</f>
        <v>0.55000000000000004</v>
      </c>
      <c r="W1188" s="225"/>
      <c r="X1188" s="225"/>
      <c r="Y1188" s="225"/>
      <c r="AG1188" t="s">
        <v>234</v>
      </c>
    </row>
    <row r="1189" spans="1:60" outlineLevel="1" x14ac:dyDescent="0.2">
      <c r="A1189" s="233">
        <v>279</v>
      </c>
      <c r="B1189" s="234" t="s">
        <v>1318</v>
      </c>
      <c r="C1189" s="244" t="s">
        <v>1319</v>
      </c>
      <c r="D1189" s="235" t="s">
        <v>1208</v>
      </c>
      <c r="E1189" s="236">
        <v>1</v>
      </c>
      <c r="F1189" s="237">
        <f>H1189+J1189</f>
        <v>0</v>
      </c>
      <c r="G1189" s="237">
        <f>ROUND(E1189*F1189,2)</f>
        <v>0</v>
      </c>
      <c r="H1189" s="238"/>
      <c r="I1189" s="237">
        <f>ROUND(E1189*H1189,2)</f>
        <v>0</v>
      </c>
      <c r="J1189" s="238"/>
      <c r="K1189" s="237">
        <f>ROUND(E1189*J1189,2)</f>
        <v>0</v>
      </c>
      <c r="L1189" s="237">
        <v>21</v>
      </c>
      <c r="M1189" s="237">
        <f>G1189*(1+L1189/100)</f>
        <v>0</v>
      </c>
      <c r="N1189" s="236">
        <v>3.5100000000000001E-3</v>
      </c>
      <c r="O1189" s="236">
        <f>ROUND(E1189*N1189,2)</f>
        <v>0</v>
      </c>
      <c r="P1189" s="236">
        <v>0</v>
      </c>
      <c r="Q1189" s="236">
        <f>ROUND(E1189*P1189,2)</f>
        <v>0</v>
      </c>
      <c r="R1189" s="237" t="s">
        <v>1320</v>
      </c>
      <c r="S1189" s="237" t="s">
        <v>238</v>
      </c>
      <c r="T1189" s="239" t="s">
        <v>377</v>
      </c>
      <c r="U1189" s="223">
        <v>0.55000000000000004</v>
      </c>
      <c r="V1189" s="223">
        <f>ROUND(E1189*U1189,2)</f>
        <v>0.55000000000000004</v>
      </c>
      <c r="W1189" s="223"/>
      <c r="X1189" s="223" t="s">
        <v>262</v>
      </c>
      <c r="Y1189" s="223" t="s">
        <v>241</v>
      </c>
      <c r="Z1189" s="212"/>
      <c r="AA1189" s="212"/>
      <c r="AB1189" s="212"/>
      <c r="AC1189" s="212"/>
      <c r="AD1189" s="212"/>
      <c r="AE1189" s="212"/>
      <c r="AF1189" s="212"/>
      <c r="AG1189" s="212" t="s">
        <v>263</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
      <c r="A1190" s="219"/>
      <c r="B1190" s="220"/>
      <c r="C1190" s="255" t="s">
        <v>1321</v>
      </c>
      <c r="D1190" s="249"/>
      <c r="E1190" s="250">
        <v>1</v>
      </c>
      <c r="F1190" s="223"/>
      <c r="G1190" s="223"/>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267</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2" x14ac:dyDescent="0.2">
      <c r="A1191" s="219"/>
      <c r="B1191" s="220"/>
      <c r="C1191" s="256"/>
      <c r="D1191" s="241"/>
      <c r="E1191" s="241"/>
      <c r="F1191" s="241"/>
      <c r="G1191" s="241"/>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243</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19">
        <v>280</v>
      </c>
      <c r="B1192" s="220" t="s">
        <v>1322</v>
      </c>
      <c r="C1192" s="257" t="s">
        <v>1323</v>
      </c>
      <c r="D1192" s="221" t="s">
        <v>0</v>
      </c>
      <c r="E1192" s="240"/>
      <c r="F1192" s="223">
        <f>H1192+J1192</f>
        <v>0</v>
      </c>
      <c r="G1192" s="223">
        <f>ROUND(E1192*F1192,2)</f>
        <v>0</v>
      </c>
      <c r="H1192" s="224"/>
      <c r="I1192" s="223">
        <f>ROUND(E1192*H1192,2)</f>
        <v>0</v>
      </c>
      <c r="J1192" s="224"/>
      <c r="K1192" s="223">
        <f>ROUND(E1192*J1192,2)</f>
        <v>0</v>
      </c>
      <c r="L1192" s="223">
        <v>21</v>
      </c>
      <c r="M1192" s="223">
        <f>G1192*(1+L1192/100)</f>
        <v>0</v>
      </c>
      <c r="N1192" s="222">
        <v>0</v>
      </c>
      <c r="O1192" s="222">
        <f>ROUND(E1192*N1192,2)</f>
        <v>0</v>
      </c>
      <c r="P1192" s="222">
        <v>0</v>
      </c>
      <c r="Q1192" s="222">
        <f>ROUND(E1192*P1192,2)</f>
        <v>0</v>
      </c>
      <c r="R1192" s="223" t="s">
        <v>1320</v>
      </c>
      <c r="S1192" s="223" t="s">
        <v>238</v>
      </c>
      <c r="T1192" s="223" t="s">
        <v>377</v>
      </c>
      <c r="U1192" s="223">
        <v>0</v>
      </c>
      <c r="V1192" s="223">
        <f>ROUND(E1192*U1192,2)</f>
        <v>0</v>
      </c>
      <c r="W1192" s="223"/>
      <c r="X1192" s="223" t="s">
        <v>970</v>
      </c>
      <c r="Y1192" s="223" t="s">
        <v>241</v>
      </c>
      <c r="Z1192" s="212"/>
      <c r="AA1192" s="212"/>
      <c r="AB1192" s="212"/>
      <c r="AC1192" s="212"/>
      <c r="AD1192" s="212"/>
      <c r="AE1192" s="212"/>
      <c r="AF1192" s="212"/>
      <c r="AG1192" s="212" t="s">
        <v>971</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56"/>
      <c r="D1193" s="241"/>
      <c r="E1193" s="241"/>
      <c r="F1193" s="241"/>
      <c r="G1193" s="241"/>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243</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x14ac:dyDescent="0.2">
      <c r="A1194" s="226" t="s">
        <v>233</v>
      </c>
      <c r="B1194" s="227" t="s">
        <v>169</v>
      </c>
      <c r="C1194" s="243" t="s">
        <v>170</v>
      </c>
      <c r="D1194" s="228"/>
      <c r="E1194" s="229"/>
      <c r="F1194" s="230"/>
      <c r="G1194" s="230">
        <f>SUMIF(AG1195:AG1215,"&lt;&gt;NOR",G1195:G1215)</f>
        <v>0</v>
      </c>
      <c r="H1194" s="230"/>
      <c r="I1194" s="230">
        <f>SUM(I1195:I1215)</f>
        <v>0</v>
      </c>
      <c r="J1194" s="230"/>
      <c r="K1194" s="230">
        <f>SUM(K1195:K1215)</f>
        <v>0</v>
      </c>
      <c r="L1194" s="230"/>
      <c r="M1194" s="230">
        <f>SUM(M1195:M1215)</f>
        <v>0</v>
      </c>
      <c r="N1194" s="229"/>
      <c r="O1194" s="229">
        <f>SUM(O1195:O1215)</f>
        <v>0.64999999999999991</v>
      </c>
      <c r="P1194" s="229"/>
      <c r="Q1194" s="229">
        <f>SUM(Q1195:Q1215)</f>
        <v>0.6</v>
      </c>
      <c r="R1194" s="230"/>
      <c r="S1194" s="230"/>
      <c r="T1194" s="231"/>
      <c r="U1194" s="225"/>
      <c r="V1194" s="225">
        <f>SUM(V1195:V1215)</f>
        <v>28.73</v>
      </c>
      <c r="W1194" s="225"/>
      <c r="X1194" s="225"/>
      <c r="Y1194" s="225"/>
      <c r="AG1194" t="s">
        <v>234</v>
      </c>
    </row>
    <row r="1195" spans="1:60" outlineLevel="1" x14ac:dyDescent="0.2">
      <c r="A1195" s="233">
        <v>281</v>
      </c>
      <c r="B1195" s="234" t="s">
        <v>1324</v>
      </c>
      <c r="C1195" s="244" t="s">
        <v>1325</v>
      </c>
      <c r="D1195" s="235" t="s">
        <v>450</v>
      </c>
      <c r="E1195" s="236">
        <v>121.4</v>
      </c>
      <c r="F1195" s="237">
        <f>H1195+J1195</f>
        <v>0</v>
      </c>
      <c r="G1195" s="237">
        <f>ROUND(E1195*F1195,2)</f>
        <v>0</v>
      </c>
      <c r="H1195" s="238"/>
      <c r="I1195" s="237">
        <f>ROUND(E1195*H1195,2)</f>
        <v>0</v>
      </c>
      <c r="J1195" s="238"/>
      <c r="K1195" s="237">
        <f>ROUND(E1195*J1195,2)</f>
        <v>0</v>
      </c>
      <c r="L1195" s="237">
        <v>21</v>
      </c>
      <c r="M1195" s="237">
        <f>G1195*(1+L1195/100)</f>
        <v>0</v>
      </c>
      <c r="N1195" s="236">
        <v>0</v>
      </c>
      <c r="O1195" s="236">
        <f>ROUND(E1195*N1195,2)</f>
        <v>0</v>
      </c>
      <c r="P1195" s="236">
        <v>0</v>
      </c>
      <c r="Q1195" s="236">
        <f>ROUND(E1195*P1195,2)</f>
        <v>0</v>
      </c>
      <c r="R1195" s="237" t="s">
        <v>1326</v>
      </c>
      <c r="S1195" s="237" t="s">
        <v>238</v>
      </c>
      <c r="T1195" s="239" t="s">
        <v>238</v>
      </c>
      <c r="U1195" s="223">
        <v>0.11</v>
      </c>
      <c r="V1195" s="223">
        <f>ROUND(E1195*U1195,2)</f>
        <v>13.35</v>
      </c>
      <c r="W1195" s="223"/>
      <c r="X1195" s="223" t="s">
        <v>262</v>
      </c>
      <c r="Y1195" s="223" t="s">
        <v>241</v>
      </c>
      <c r="Z1195" s="212"/>
      <c r="AA1195" s="212"/>
      <c r="AB1195" s="212"/>
      <c r="AC1195" s="212"/>
      <c r="AD1195" s="212"/>
      <c r="AE1195" s="212"/>
      <c r="AF1195" s="212"/>
      <c r="AG1195" s="212" t="s">
        <v>263</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2" x14ac:dyDescent="0.2">
      <c r="A1196" s="219"/>
      <c r="B1196" s="220"/>
      <c r="C1196" s="255" t="s">
        <v>1327</v>
      </c>
      <c r="D1196" s="249"/>
      <c r="E1196" s="250"/>
      <c r="F1196" s="223"/>
      <c r="G1196" s="223"/>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267</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5" t="s">
        <v>1328</v>
      </c>
      <c r="D1197" s="249"/>
      <c r="E1197" s="250">
        <v>52</v>
      </c>
      <c r="F1197" s="223"/>
      <c r="G1197" s="223"/>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267</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55" t="s">
        <v>1329</v>
      </c>
      <c r="D1198" s="249"/>
      <c r="E1198" s="250">
        <v>69.400000000000006</v>
      </c>
      <c r="F1198" s="223"/>
      <c r="G1198" s="223"/>
      <c r="H1198" s="223"/>
      <c r="I1198" s="223"/>
      <c r="J1198" s="223"/>
      <c r="K1198" s="223"/>
      <c r="L1198" s="223"/>
      <c r="M1198" s="223"/>
      <c r="N1198" s="222"/>
      <c r="O1198" s="222"/>
      <c r="P1198" s="222"/>
      <c r="Q1198" s="222"/>
      <c r="R1198" s="223"/>
      <c r="S1198" s="223"/>
      <c r="T1198" s="223"/>
      <c r="U1198" s="223"/>
      <c r="V1198" s="223"/>
      <c r="W1198" s="223"/>
      <c r="X1198" s="223"/>
      <c r="Y1198" s="223"/>
      <c r="Z1198" s="212"/>
      <c r="AA1198" s="212"/>
      <c r="AB1198" s="212"/>
      <c r="AC1198" s="212"/>
      <c r="AD1198" s="212"/>
      <c r="AE1198" s="212"/>
      <c r="AF1198" s="212"/>
      <c r="AG1198" s="212" t="s">
        <v>267</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2" x14ac:dyDescent="0.2">
      <c r="A1199" s="219"/>
      <c r="B1199" s="220"/>
      <c r="C1199" s="256"/>
      <c r="D1199" s="241"/>
      <c r="E1199" s="241"/>
      <c r="F1199" s="241"/>
      <c r="G1199" s="241"/>
      <c r="H1199" s="223"/>
      <c r="I1199" s="223"/>
      <c r="J1199" s="223"/>
      <c r="K1199" s="223"/>
      <c r="L1199" s="223"/>
      <c r="M1199" s="223"/>
      <c r="N1199" s="222"/>
      <c r="O1199" s="222"/>
      <c r="P1199" s="222"/>
      <c r="Q1199" s="222"/>
      <c r="R1199" s="223"/>
      <c r="S1199" s="223"/>
      <c r="T1199" s="223"/>
      <c r="U1199" s="223"/>
      <c r="V1199" s="223"/>
      <c r="W1199" s="223"/>
      <c r="X1199" s="223"/>
      <c r="Y1199" s="223"/>
      <c r="Z1199" s="212"/>
      <c r="AA1199" s="212"/>
      <c r="AB1199" s="212"/>
      <c r="AC1199" s="212"/>
      <c r="AD1199" s="212"/>
      <c r="AE1199" s="212"/>
      <c r="AF1199" s="212"/>
      <c r="AG1199" s="212" t="s">
        <v>243</v>
      </c>
      <c r="AH1199" s="212"/>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ht="22.5" outlineLevel="1" x14ac:dyDescent="0.2">
      <c r="A1200" s="233">
        <v>282</v>
      </c>
      <c r="B1200" s="234" t="s">
        <v>1330</v>
      </c>
      <c r="C1200" s="244" t="s">
        <v>1331</v>
      </c>
      <c r="D1200" s="235" t="s">
        <v>327</v>
      </c>
      <c r="E1200" s="236">
        <v>33.384999999999998</v>
      </c>
      <c r="F1200" s="237">
        <f>H1200+J1200</f>
        <v>0</v>
      </c>
      <c r="G1200" s="237">
        <f>ROUND(E1200*F1200,2)</f>
        <v>0</v>
      </c>
      <c r="H1200" s="238"/>
      <c r="I1200" s="237">
        <f>ROUND(E1200*H1200,2)</f>
        <v>0</v>
      </c>
      <c r="J1200" s="238"/>
      <c r="K1200" s="237">
        <f>ROUND(E1200*J1200,2)</f>
        <v>0</v>
      </c>
      <c r="L1200" s="237">
        <v>21</v>
      </c>
      <c r="M1200" s="237">
        <f>G1200*(1+L1200/100)</f>
        <v>0</v>
      </c>
      <c r="N1200" s="236">
        <v>1.404E-2</v>
      </c>
      <c r="O1200" s="236">
        <f>ROUND(E1200*N1200,2)</f>
        <v>0.47</v>
      </c>
      <c r="P1200" s="236">
        <v>0</v>
      </c>
      <c r="Q1200" s="236">
        <f>ROUND(E1200*P1200,2)</f>
        <v>0</v>
      </c>
      <c r="R1200" s="237" t="s">
        <v>1326</v>
      </c>
      <c r="S1200" s="237" t="s">
        <v>238</v>
      </c>
      <c r="T1200" s="239" t="s">
        <v>238</v>
      </c>
      <c r="U1200" s="223">
        <v>0.33500000000000002</v>
      </c>
      <c r="V1200" s="223">
        <f>ROUND(E1200*U1200,2)</f>
        <v>11.18</v>
      </c>
      <c r="W1200" s="223"/>
      <c r="X1200" s="223" t="s">
        <v>262</v>
      </c>
      <c r="Y1200" s="223" t="s">
        <v>241</v>
      </c>
      <c r="Z1200" s="212"/>
      <c r="AA1200" s="212"/>
      <c r="AB1200" s="212"/>
      <c r="AC1200" s="212"/>
      <c r="AD1200" s="212"/>
      <c r="AE1200" s="212"/>
      <c r="AF1200" s="212"/>
      <c r="AG1200" s="212" t="s">
        <v>263</v>
      </c>
      <c r="AH1200" s="212"/>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2" x14ac:dyDescent="0.2">
      <c r="A1201" s="219"/>
      <c r="B1201" s="220"/>
      <c r="C1201" s="255" t="s">
        <v>1332</v>
      </c>
      <c r="D1201" s="249"/>
      <c r="E1201" s="250">
        <v>14.3</v>
      </c>
      <c r="F1201" s="223"/>
      <c r="G1201" s="223"/>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267</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55" t="s">
        <v>1333</v>
      </c>
      <c r="D1202" s="249"/>
      <c r="E1202" s="250">
        <v>19.085000000000001</v>
      </c>
      <c r="F1202" s="223"/>
      <c r="G1202" s="223"/>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267</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2" x14ac:dyDescent="0.2">
      <c r="A1203" s="219"/>
      <c r="B1203" s="220"/>
      <c r="C1203" s="256"/>
      <c r="D1203" s="241"/>
      <c r="E1203" s="241"/>
      <c r="F1203" s="241"/>
      <c r="G1203" s="241"/>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243</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1" x14ac:dyDescent="0.2">
      <c r="A1204" s="233">
        <v>283</v>
      </c>
      <c r="B1204" s="234" t="s">
        <v>1334</v>
      </c>
      <c r="C1204" s="244" t="s">
        <v>1335</v>
      </c>
      <c r="D1204" s="235" t="s">
        <v>450</v>
      </c>
      <c r="E1204" s="236">
        <v>15</v>
      </c>
      <c r="F1204" s="237">
        <f>H1204+J1204</f>
        <v>0</v>
      </c>
      <c r="G1204" s="237">
        <f>ROUND(E1204*F1204,2)</f>
        <v>0</v>
      </c>
      <c r="H1204" s="238"/>
      <c r="I1204" s="237">
        <f>ROUND(E1204*H1204,2)</f>
        <v>0</v>
      </c>
      <c r="J1204" s="238"/>
      <c r="K1204" s="237">
        <f>ROUND(E1204*J1204,2)</f>
        <v>0</v>
      </c>
      <c r="L1204" s="237">
        <v>21</v>
      </c>
      <c r="M1204" s="237">
        <f>G1204*(1+L1204/100)</f>
        <v>0</v>
      </c>
      <c r="N1204" s="236">
        <v>0</v>
      </c>
      <c r="O1204" s="236">
        <f>ROUND(E1204*N1204,2)</f>
        <v>0</v>
      </c>
      <c r="P1204" s="236">
        <v>0.04</v>
      </c>
      <c r="Q1204" s="236">
        <f>ROUND(E1204*P1204,2)</f>
        <v>0.6</v>
      </c>
      <c r="R1204" s="237" t="s">
        <v>1326</v>
      </c>
      <c r="S1204" s="237" t="s">
        <v>238</v>
      </c>
      <c r="T1204" s="239" t="s">
        <v>238</v>
      </c>
      <c r="U1204" s="223">
        <v>0.28000000000000003</v>
      </c>
      <c r="V1204" s="223">
        <f>ROUND(E1204*U1204,2)</f>
        <v>4.2</v>
      </c>
      <c r="W1204" s="223"/>
      <c r="X1204" s="223" t="s">
        <v>262</v>
      </c>
      <c r="Y1204" s="223" t="s">
        <v>241</v>
      </c>
      <c r="Z1204" s="212"/>
      <c r="AA1204" s="212"/>
      <c r="AB1204" s="212"/>
      <c r="AC1204" s="212"/>
      <c r="AD1204" s="212"/>
      <c r="AE1204" s="212"/>
      <c r="AF1204" s="212"/>
      <c r="AG1204" s="212" t="s">
        <v>263</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2" x14ac:dyDescent="0.2">
      <c r="A1205" s="219"/>
      <c r="B1205" s="220"/>
      <c r="C1205" s="254" t="s">
        <v>1336</v>
      </c>
      <c r="D1205" s="251"/>
      <c r="E1205" s="251"/>
      <c r="F1205" s="251"/>
      <c r="G1205" s="251"/>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265</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
      <c r="A1206" s="219"/>
      <c r="B1206" s="220"/>
      <c r="C1206" s="255" t="s">
        <v>1168</v>
      </c>
      <c r="D1206" s="249"/>
      <c r="E1206" s="250">
        <v>15</v>
      </c>
      <c r="F1206" s="223"/>
      <c r="G1206" s="223"/>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267</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2" x14ac:dyDescent="0.2">
      <c r="A1207" s="219"/>
      <c r="B1207" s="220"/>
      <c r="C1207" s="256"/>
      <c r="D1207" s="241"/>
      <c r="E1207" s="241"/>
      <c r="F1207" s="241"/>
      <c r="G1207" s="241"/>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243</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33">
        <v>284</v>
      </c>
      <c r="B1208" s="234" t="s">
        <v>1337</v>
      </c>
      <c r="C1208" s="244" t="s">
        <v>1338</v>
      </c>
      <c r="D1208" s="235" t="s">
        <v>260</v>
      </c>
      <c r="E1208" s="236">
        <v>0.32050000000000001</v>
      </c>
      <c r="F1208" s="237">
        <f>H1208+J1208</f>
        <v>0</v>
      </c>
      <c r="G1208" s="237">
        <f>ROUND(E1208*F1208,2)</f>
        <v>0</v>
      </c>
      <c r="H1208" s="238"/>
      <c r="I1208" s="237">
        <f>ROUND(E1208*H1208,2)</f>
        <v>0</v>
      </c>
      <c r="J1208" s="238"/>
      <c r="K1208" s="237">
        <f>ROUND(E1208*J1208,2)</f>
        <v>0</v>
      </c>
      <c r="L1208" s="237">
        <v>21</v>
      </c>
      <c r="M1208" s="237">
        <f>G1208*(1+L1208/100)</f>
        <v>0</v>
      </c>
      <c r="N1208" s="236">
        <v>0.55000000000000004</v>
      </c>
      <c r="O1208" s="236">
        <f>ROUND(E1208*N1208,2)</f>
        <v>0.18</v>
      </c>
      <c r="P1208" s="236">
        <v>0</v>
      </c>
      <c r="Q1208" s="236">
        <f>ROUND(E1208*P1208,2)</f>
        <v>0</v>
      </c>
      <c r="R1208" s="237" t="s">
        <v>344</v>
      </c>
      <c r="S1208" s="237" t="s">
        <v>238</v>
      </c>
      <c r="T1208" s="239" t="s">
        <v>238</v>
      </c>
      <c r="U1208" s="223">
        <v>0</v>
      </c>
      <c r="V1208" s="223">
        <f>ROUND(E1208*U1208,2)</f>
        <v>0</v>
      </c>
      <c r="W1208" s="223"/>
      <c r="X1208" s="223" t="s">
        <v>345</v>
      </c>
      <c r="Y1208" s="223" t="s">
        <v>241</v>
      </c>
      <c r="Z1208" s="212"/>
      <c r="AA1208" s="212"/>
      <c r="AB1208" s="212"/>
      <c r="AC1208" s="212"/>
      <c r="AD1208" s="212"/>
      <c r="AE1208" s="212"/>
      <c r="AF1208" s="212"/>
      <c r="AG1208" s="212" t="s">
        <v>346</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55" t="s">
        <v>1327</v>
      </c>
      <c r="D1209" s="249"/>
      <c r="E1209" s="250"/>
      <c r="F1209" s="223"/>
      <c r="G1209" s="223"/>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267</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55" t="s">
        <v>1339</v>
      </c>
      <c r="D1210" s="249"/>
      <c r="E1210" s="250">
        <v>0.13728000000000001</v>
      </c>
      <c r="F1210" s="223"/>
      <c r="G1210" s="223"/>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267</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55" t="s">
        <v>1340</v>
      </c>
      <c r="D1211" s="249"/>
      <c r="E1211" s="250">
        <v>0.18321999999999999</v>
      </c>
      <c r="F1211" s="223"/>
      <c r="G1211" s="223"/>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267</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56"/>
      <c r="D1212" s="241"/>
      <c r="E1212" s="241"/>
      <c r="F1212" s="241"/>
      <c r="G1212" s="241"/>
      <c r="H1212" s="223"/>
      <c r="I1212" s="223"/>
      <c r="J1212" s="223"/>
      <c r="K1212" s="223"/>
      <c r="L1212" s="223"/>
      <c r="M1212" s="223"/>
      <c r="N1212" s="222"/>
      <c r="O1212" s="222"/>
      <c r="P1212" s="222"/>
      <c r="Q1212" s="222"/>
      <c r="R1212" s="223"/>
      <c r="S1212" s="223"/>
      <c r="T1212" s="223"/>
      <c r="U1212" s="223"/>
      <c r="V1212" s="223"/>
      <c r="W1212" s="223"/>
      <c r="X1212" s="223"/>
      <c r="Y1212" s="223"/>
      <c r="Z1212" s="212"/>
      <c r="AA1212" s="212"/>
      <c r="AB1212" s="212"/>
      <c r="AC1212" s="212"/>
      <c r="AD1212" s="212"/>
      <c r="AE1212" s="212"/>
      <c r="AF1212" s="212"/>
      <c r="AG1212" s="212" t="s">
        <v>243</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1" x14ac:dyDescent="0.2">
      <c r="A1213" s="219">
        <v>285</v>
      </c>
      <c r="B1213" s="220" t="s">
        <v>1341</v>
      </c>
      <c r="C1213" s="257" t="s">
        <v>1342</v>
      </c>
      <c r="D1213" s="221" t="s">
        <v>0</v>
      </c>
      <c r="E1213" s="240"/>
      <c r="F1213" s="223">
        <f>H1213+J1213</f>
        <v>0</v>
      </c>
      <c r="G1213" s="223">
        <f>ROUND(E1213*F1213,2)</f>
        <v>0</v>
      </c>
      <c r="H1213" s="224"/>
      <c r="I1213" s="223">
        <f>ROUND(E1213*H1213,2)</f>
        <v>0</v>
      </c>
      <c r="J1213" s="224"/>
      <c r="K1213" s="223">
        <f>ROUND(E1213*J1213,2)</f>
        <v>0</v>
      </c>
      <c r="L1213" s="223">
        <v>21</v>
      </c>
      <c r="M1213" s="223">
        <f>G1213*(1+L1213/100)</f>
        <v>0</v>
      </c>
      <c r="N1213" s="222">
        <v>0</v>
      </c>
      <c r="O1213" s="222">
        <f>ROUND(E1213*N1213,2)</f>
        <v>0</v>
      </c>
      <c r="P1213" s="222">
        <v>0</v>
      </c>
      <c r="Q1213" s="222">
        <f>ROUND(E1213*P1213,2)</f>
        <v>0</v>
      </c>
      <c r="R1213" s="223" t="s">
        <v>1326</v>
      </c>
      <c r="S1213" s="223" t="s">
        <v>238</v>
      </c>
      <c r="T1213" s="223" t="s">
        <v>238</v>
      </c>
      <c r="U1213" s="223">
        <v>0</v>
      </c>
      <c r="V1213" s="223">
        <f>ROUND(E1213*U1213,2)</f>
        <v>0</v>
      </c>
      <c r="W1213" s="223"/>
      <c r="X1213" s="223" t="s">
        <v>970</v>
      </c>
      <c r="Y1213" s="223" t="s">
        <v>241</v>
      </c>
      <c r="Z1213" s="212"/>
      <c r="AA1213" s="212"/>
      <c r="AB1213" s="212"/>
      <c r="AC1213" s="212"/>
      <c r="AD1213" s="212"/>
      <c r="AE1213" s="212"/>
      <c r="AF1213" s="212"/>
      <c r="AG1213" s="212" t="s">
        <v>971</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2" x14ac:dyDescent="0.2">
      <c r="A1214" s="219"/>
      <c r="B1214" s="220"/>
      <c r="C1214" s="258" t="s">
        <v>1054</v>
      </c>
      <c r="D1214" s="253"/>
      <c r="E1214" s="253"/>
      <c r="F1214" s="253"/>
      <c r="G1214" s="253"/>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265</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56"/>
      <c r="D1215" s="241"/>
      <c r="E1215" s="241"/>
      <c r="F1215" s="241"/>
      <c r="G1215" s="241"/>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243</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x14ac:dyDescent="0.2">
      <c r="A1216" s="226" t="s">
        <v>233</v>
      </c>
      <c r="B1216" s="227" t="s">
        <v>171</v>
      </c>
      <c r="C1216" s="243" t="s">
        <v>172</v>
      </c>
      <c r="D1216" s="228"/>
      <c r="E1216" s="229"/>
      <c r="F1216" s="230"/>
      <c r="G1216" s="230">
        <f>SUMIF(AG1217:AG1234,"&lt;&gt;NOR",G1217:G1234)</f>
        <v>0</v>
      </c>
      <c r="H1216" s="230"/>
      <c r="I1216" s="230">
        <f>SUM(I1217:I1234)</f>
        <v>0</v>
      </c>
      <c r="J1216" s="230"/>
      <c r="K1216" s="230">
        <f>SUM(K1217:K1234)</f>
        <v>0</v>
      </c>
      <c r="L1216" s="230"/>
      <c r="M1216" s="230">
        <f>SUM(M1217:M1234)</f>
        <v>0</v>
      </c>
      <c r="N1216" s="229"/>
      <c r="O1216" s="229">
        <f>SUM(O1217:O1234)</f>
        <v>7.0000000000000007E-2</v>
      </c>
      <c r="P1216" s="229"/>
      <c r="Q1216" s="229">
        <f>SUM(Q1217:Q1234)</f>
        <v>0.08</v>
      </c>
      <c r="R1216" s="230"/>
      <c r="S1216" s="230"/>
      <c r="T1216" s="231"/>
      <c r="U1216" s="225"/>
      <c r="V1216" s="225">
        <f>SUM(V1217:V1234)</f>
        <v>15.54</v>
      </c>
      <c r="W1216" s="225"/>
      <c r="X1216" s="225"/>
      <c r="Y1216" s="225"/>
      <c r="AG1216" t="s">
        <v>234</v>
      </c>
    </row>
    <row r="1217" spans="1:60" ht="22.5" outlineLevel="1" x14ac:dyDescent="0.2">
      <c r="A1217" s="233">
        <v>286</v>
      </c>
      <c r="B1217" s="234" t="s">
        <v>1343</v>
      </c>
      <c r="C1217" s="244" t="s">
        <v>1344</v>
      </c>
      <c r="D1217" s="235" t="s">
        <v>450</v>
      </c>
      <c r="E1217" s="236">
        <v>7.56</v>
      </c>
      <c r="F1217" s="237">
        <f>H1217+J1217</f>
        <v>0</v>
      </c>
      <c r="G1217" s="237">
        <f>ROUND(E1217*F1217,2)</f>
        <v>0</v>
      </c>
      <c r="H1217" s="238"/>
      <c r="I1217" s="237">
        <f>ROUND(E1217*H1217,2)</f>
        <v>0</v>
      </c>
      <c r="J1217" s="238"/>
      <c r="K1217" s="237">
        <f>ROUND(E1217*J1217,2)</f>
        <v>0</v>
      </c>
      <c r="L1217" s="237">
        <v>21</v>
      </c>
      <c r="M1217" s="237">
        <f>G1217*(1+L1217/100)</f>
        <v>0</v>
      </c>
      <c r="N1217" s="236">
        <v>1.7700000000000001E-3</v>
      </c>
      <c r="O1217" s="236">
        <f>ROUND(E1217*N1217,2)</f>
        <v>0.01</v>
      </c>
      <c r="P1217" s="236">
        <v>0</v>
      </c>
      <c r="Q1217" s="236">
        <f>ROUND(E1217*P1217,2)</f>
        <v>0</v>
      </c>
      <c r="R1217" s="237" t="s">
        <v>1345</v>
      </c>
      <c r="S1217" s="237" t="s">
        <v>238</v>
      </c>
      <c r="T1217" s="239" t="s">
        <v>238</v>
      </c>
      <c r="U1217" s="223">
        <v>0.39</v>
      </c>
      <c r="V1217" s="223">
        <f>ROUND(E1217*U1217,2)</f>
        <v>2.95</v>
      </c>
      <c r="W1217" s="223"/>
      <c r="X1217" s="223" t="s">
        <v>262</v>
      </c>
      <c r="Y1217" s="223" t="s">
        <v>241</v>
      </c>
      <c r="Z1217" s="212"/>
      <c r="AA1217" s="212"/>
      <c r="AB1217" s="212"/>
      <c r="AC1217" s="212"/>
      <c r="AD1217" s="212"/>
      <c r="AE1217" s="212"/>
      <c r="AF1217" s="212"/>
      <c r="AG1217" s="212" t="s">
        <v>263</v>
      </c>
      <c r="AH1217" s="212"/>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2" x14ac:dyDescent="0.2">
      <c r="A1218" s="219"/>
      <c r="B1218" s="220"/>
      <c r="C1218" s="254" t="s">
        <v>1346</v>
      </c>
      <c r="D1218" s="251"/>
      <c r="E1218" s="251"/>
      <c r="F1218" s="251"/>
      <c r="G1218" s="251"/>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265</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55" t="s">
        <v>1347</v>
      </c>
      <c r="D1219" s="249"/>
      <c r="E1219" s="250">
        <v>7.56</v>
      </c>
      <c r="F1219" s="223"/>
      <c r="G1219" s="223"/>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267</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56"/>
      <c r="D1220" s="241"/>
      <c r="E1220" s="241"/>
      <c r="F1220" s="241"/>
      <c r="G1220" s="241"/>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243</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ht="22.5" outlineLevel="1" x14ac:dyDescent="0.2">
      <c r="A1221" s="233">
        <v>287</v>
      </c>
      <c r="B1221" s="234" t="s">
        <v>1348</v>
      </c>
      <c r="C1221" s="244" t="s">
        <v>1349</v>
      </c>
      <c r="D1221" s="235" t="s">
        <v>450</v>
      </c>
      <c r="E1221" s="236">
        <v>5.9</v>
      </c>
      <c r="F1221" s="237">
        <f>H1221+J1221</f>
        <v>0</v>
      </c>
      <c r="G1221" s="237">
        <f>ROUND(E1221*F1221,2)</f>
        <v>0</v>
      </c>
      <c r="H1221" s="238"/>
      <c r="I1221" s="237">
        <f>ROUND(E1221*H1221,2)</f>
        <v>0</v>
      </c>
      <c r="J1221" s="238"/>
      <c r="K1221" s="237">
        <f>ROUND(E1221*J1221,2)</f>
        <v>0</v>
      </c>
      <c r="L1221" s="237">
        <v>21</v>
      </c>
      <c r="M1221" s="237">
        <f>G1221*(1+L1221/100)</f>
        <v>0</v>
      </c>
      <c r="N1221" s="236">
        <v>2.7399999999999998E-3</v>
      </c>
      <c r="O1221" s="236">
        <f>ROUND(E1221*N1221,2)</f>
        <v>0.02</v>
      </c>
      <c r="P1221" s="236">
        <v>0</v>
      </c>
      <c r="Q1221" s="236">
        <f>ROUND(E1221*P1221,2)</f>
        <v>0</v>
      </c>
      <c r="R1221" s="237" t="s">
        <v>1345</v>
      </c>
      <c r="S1221" s="237" t="s">
        <v>238</v>
      </c>
      <c r="T1221" s="239" t="s">
        <v>238</v>
      </c>
      <c r="U1221" s="223">
        <v>0.49</v>
      </c>
      <c r="V1221" s="223">
        <f>ROUND(E1221*U1221,2)</f>
        <v>2.89</v>
      </c>
      <c r="W1221" s="223"/>
      <c r="X1221" s="223" t="s">
        <v>262</v>
      </c>
      <c r="Y1221" s="223" t="s">
        <v>241</v>
      </c>
      <c r="Z1221" s="212"/>
      <c r="AA1221" s="212"/>
      <c r="AB1221" s="212"/>
      <c r="AC1221" s="212"/>
      <c r="AD1221" s="212"/>
      <c r="AE1221" s="212"/>
      <c r="AF1221" s="212"/>
      <c r="AG1221" s="212" t="s">
        <v>263</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2" x14ac:dyDescent="0.2">
      <c r="A1222" s="219"/>
      <c r="B1222" s="220"/>
      <c r="C1222" s="254" t="s">
        <v>1346</v>
      </c>
      <c r="D1222" s="251"/>
      <c r="E1222" s="251"/>
      <c r="F1222" s="251"/>
      <c r="G1222" s="251"/>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265</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2" x14ac:dyDescent="0.2">
      <c r="A1223" s="219"/>
      <c r="B1223" s="220"/>
      <c r="C1223" s="255" t="s">
        <v>1350</v>
      </c>
      <c r="D1223" s="249"/>
      <c r="E1223" s="250">
        <v>5.9</v>
      </c>
      <c r="F1223" s="223"/>
      <c r="G1223" s="223"/>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267</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56"/>
      <c r="D1224" s="241"/>
      <c r="E1224" s="241"/>
      <c r="F1224" s="241"/>
      <c r="G1224" s="241"/>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243</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ht="22.5" outlineLevel="1" x14ac:dyDescent="0.2">
      <c r="A1225" s="233">
        <v>288</v>
      </c>
      <c r="B1225" s="234" t="s">
        <v>1351</v>
      </c>
      <c r="C1225" s="244" t="s">
        <v>1352</v>
      </c>
      <c r="D1225" s="235" t="s">
        <v>450</v>
      </c>
      <c r="E1225" s="236">
        <v>21.5</v>
      </c>
      <c r="F1225" s="237">
        <f>H1225+J1225</f>
        <v>0</v>
      </c>
      <c r="G1225" s="237">
        <f>ROUND(E1225*F1225,2)</f>
        <v>0</v>
      </c>
      <c r="H1225" s="238"/>
      <c r="I1225" s="237">
        <f>ROUND(E1225*H1225,2)</f>
        <v>0</v>
      </c>
      <c r="J1225" s="238"/>
      <c r="K1225" s="237">
        <f>ROUND(E1225*J1225,2)</f>
        <v>0</v>
      </c>
      <c r="L1225" s="237">
        <v>21</v>
      </c>
      <c r="M1225" s="237">
        <f>G1225*(1+L1225/100)</f>
        <v>0</v>
      </c>
      <c r="N1225" s="236">
        <v>2.0600000000000002E-3</v>
      </c>
      <c r="O1225" s="236">
        <f>ROUND(E1225*N1225,2)</f>
        <v>0.04</v>
      </c>
      <c r="P1225" s="236">
        <v>0</v>
      </c>
      <c r="Q1225" s="236">
        <f>ROUND(E1225*P1225,2)</f>
        <v>0</v>
      </c>
      <c r="R1225" s="237" t="s">
        <v>1345</v>
      </c>
      <c r="S1225" s="237" t="s">
        <v>238</v>
      </c>
      <c r="T1225" s="239" t="s">
        <v>238</v>
      </c>
      <c r="U1225" s="223">
        <v>0.28000000000000003</v>
      </c>
      <c r="V1225" s="223">
        <f>ROUND(E1225*U1225,2)</f>
        <v>6.02</v>
      </c>
      <c r="W1225" s="223"/>
      <c r="X1225" s="223" t="s">
        <v>262</v>
      </c>
      <c r="Y1225" s="223" t="s">
        <v>241</v>
      </c>
      <c r="Z1225" s="212"/>
      <c r="AA1225" s="212"/>
      <c r="AB1225" s="212"/>
      <c r="AC1225" s="212"/>
      <c r="AD1225" s="212"/>
      <c r="AE1225" s="212"/>
      <c r="AF1225" s="212"/>
      <c r="AG1225" s="212" t="s">
        <v>263</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54" t="s">
        <v>1353</v>
      </c>
      <c r="D1226" s="251"/>
      <c r="E1226" s="251"/>
      <c r="F1226" s="251"/>
      <c r="G1226" s="251"/>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265</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55" t="s">
        <v>1354</v>
      </c>
      <c r="D1227" s="249"/>
      <c r="E1227" s="250">
        <v>21.5</v>
      </c>
      <c r="F1227" s="223"/>
      <c r="G1227" s="223"/>
      <c r="H1227" s="223"/>
      <c r="I1227" s="223"/>
      <c r="J1227" s="223"/>
      <c r="K1227" s="223"/>
      <c r="L1227" s="223"/>
      <c r="M1227" s="223"/>
      <c r="N1227" s="222"/>
      <c r="O1227" s="222"/>
      <c r="P1227" s="222"/>
      <c r="Q1227" s="222"/>
      <c r="R1227" s="223"/>
      <c r="S1227" s="223"/>
      <c r="T1227" s="223"/>
      <c r="U1227" s="223"/>
      <c r="V1227" s="223"/>
      <c r="W1227" s="223"/>
      <c r="X1227" s="223"/>
      <c r="Y1227" s="223"/>
      <c r="Z1227" s="212"/>
      <c r="AA1227" s="212"/>
      <c r="AB1227" s="212"/>
      <c r="AC1227" s="212"/>
      <c r="AD1227" s="212"/>
      <c r="AE1227" s="212"/>
      <c r="AF1227" s="212"/>
      <c r="AG1227" s="212" t="s">
        <v>267</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2" x14ac:dyDescent="0.2">
      <c r="A1228" s="219"/>
      <c r="B1228" s="220"/>
      <c r="C1228" s="256"/>
      <c r="D1228" s="241"/>
      <c r="E1228" s="241"/>
      <c r="F1228" s="241"/>
      <c r="G1228" s="241"/>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243</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1" x14ac:dyDescent="0.2">
      <c r="A1229" s="233">
        <v>289</v>
      </c>
      <c r="B1229" s="234" t="s">
        <v>1355</v>
      </c>
      <c r="C1229" s="244" t="s">
        <v>1356</v>
      </c>
      <c r="D1229" s="235" t="s">
        <v>450</v>
      </c>
      <c r="E1229" s="236">
        <v>35.549999999999997</v>
      </c>
      <c r="F1229" s="237">
        <f>H1229+J1229</f>
        <v>0</v>
      </c>
      <c r="G1229" s="237">
        <f>ROUND(E1229*F1229,2)</f>
        <v>0</v>
      </c>
      <c r="H1229" s="238"/>
      <c r="I1229" s="237">
        <f>ROUND(E1229*H1229,2)</f>
        <v>0</v>
      </c>
      <c r="J1229" s="238"/>
      <c r="K1229" s="237">
        <f>ROUND(E1229*J1229,2)</f>
        <v>0</v>
      </c>
      <c r="L1229" s="237">
        <v>21</v>
      </c>
      <c r="M1229" s="237">
        <f>G1229*(1+L1229/100)</f>
        <v>0</v>
      </c>
      <c r="N1229" s="236">
        <v>0</v>
      </c>
      <c r="O1229" s="236">
        <f>ROUND(E1229*N1229,2)</f>
        <v>0</v>
      </c>
      <c r="P1229" s="236">
        <v>2.3E-3</v>
      </c>
      <c r="Q1229" s="236">
        <f>ROUND(E1229*P1229,2)</f>
        <v>0.08</v>
      </c>
      <c r="R1229" s="237" t="s">
        <v>1345</v>
      </c>
      <c r="S1229" s="237" t="s">
        <v>238</v>
      </c>
      <c r="T1229" s="239" t="s">
        <v>238</v>
      </c>
      <c r="U1229" s="223">
        <v>0.10349999999999999</v>
      </c>
      <c r="V1229" s="223">
        <f>ROUND(E1229*U1229,2)</f>
        <v>3.68</v>
      </c>
      <c r="W1229" s="223"/>
      <c r="X1229" s="223" t="s">
        <v>262</v>
      </c>
      <c r="Y1229" s="223" t="s">
        <v>241</v>
      </c>
      <c r="Z1229" s="212"/>
      <c r="AA1229" s="212"/>
      <c r="AB1229" s="212"/>
      <c r="AC1229" s="212"/>
      <c r="AD1229" s="212"/>
      <c r="AE1229" s="212"/>
      <c r="AF1229" s="212"/>
      <c r="AG1229" s="212" t="s">
        <v>263</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55" t="s">
        <v>1357</v>
      </c>
      <c r="D1230" s="249"/>
      <c r="E1230" s="250">
        <v>35.549999999999997</v>
      </c>
      <c r="F1230" s="223"/>
      <c r="G1230" s="223"/>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267</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2" x14ac:dyDescent="0.2">
      <c r="A1231" s="219"/>
      <c r="B1231" s="220"/>
      <c r="C1231" s="256"/>
      <c r="D1231" s="241"/>
      <c r="E1231" s="241"/>
      <c r="F1231" s="241"/>
      <c r="G1231" s="241"/>
      <c r="H1231" s="223"/>
      <c r="I1231" s="223"/>
      <c r="J1231" s="223"/>
      <c r="K1231" s="223"/>
      <c r="L1231" s="223"/>
      <c r="M1231" s="223"/>
      <c r="N1231" s="222"/>
      <c r="O1231" s="222"/>
      <c r="P1231" s="222"/>
      <c r="Q1231" s="222"/>
      <c r="R1231" s="223"/>
      <c r="S1231" s="223"/>
      <c r="T1231" s="223"/>
      <c r="U1231" s="223"/>
      <c r="V1231" s="223"/>
      <c r="W1231" s="223"/>
      <c r="X1231" s="223"/>
      <c r="Y1231" s="223"/>
      <c r="Z1231" s="212"/>
      <c r="AA1231" s="212"/>
      <c r="AB1231" s="212"/>
      <c r="AC1231" s="212"/>
      <c r="AD1231" s="212"/>
      <c r="AE1231" s="212"/>
      <c r="AF1231" s="212"/>
      <c r="AG1231" s="212" t="s">
        <v>243</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1" x14ac:dyDescent="0.2">
      <c r="A1232" s="219">
        <v>290</v>
      </c>
      <c r="B1232" s="220" t="s">
        <v>1358</v>
      </c>
      <c r="C1232" s="257" t="s">
        <v>1359</v>
      </c>
      <c r="D1232" s="221" t="s">
        <v>0</v>
      </c>
      <c r="E1232" s="240"/>
      <c r="F1232" s="223">
        <f>H1232+J1232</f>
        <v>0</v>
      </c>
      <c r="G1232" s="223">
        <f>ROUND(E1232*F1232,2)</f>
        <v>0</v>
      </c>
      <c r="H1232" s="224"/>
      <c r="I1232" s="223">
        <f>ROUND(E1232*H1232,2)</f>
        <v>0</v>
      </c>
      <c r="J1232" s="224"/>
      <c r="K1232" s="223">
        <f>ROUND(E1232*J1232,2)</f>
        <v>0</v>
      </c>
      <c r="L1232" s="223">
        <v>21</v>
      </c>
      <c r="M1232" s="223">
        <f>G1232*(1+L1232/100)</f>
        <v>0</v>
      </c>
      <c r="N1232" s="222">
        <v>0</v>
      </c>
      <c r="O1232" s="222">
        <f>ROUND(E1232*N1232,2)</f>
        <v>0</v>
      </c>
      <c r="P1232" s="222">
        <v>0</v>
      </c>
      <c r="Q1232" s="222">
        <f>ROUND(E1232*P1232,2)</f>
        <v>0</v>
      </c>
      <c r="R1232" s="223" t="s">
        <v>1345</v>
      </c>
      <c r="S1232" s="223" t="s">
        <v>238</v>
      </c>
      <c r="T1232" s="223" t="s">
        <v>238</v>
      </c>
      <c r="U1232" s="223">
        <v>0</v>
      </c>
      <c r="V1232" s="223">
        <f>ROUND(E1232*U1232,2)</f>
        <v>0</v>
      </c>
      <c r="W1232" s="223"/>
      <c r="X1232" s="223" t="s">
        <v>970</v>
      </c>
      <c r="Y1232" s="223" t="s">
        <v>241</v>
      </c>
      <c r="Z1232" s="212"/>
      <c r="AA1232" s="212"/>
      <c r="AB1232" s="212"/>
      <c r="AC1232" s="212"/>
      <c r="AD1232" s="212"/>
      <c r="AE1232" s="212"/>
      <c r="AF1232" s="212"/>
      <c r="AG1232" s="212" t="s">
        <v>971</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2" x14ac:dyDescent="0.2">
      <c r="A1233" s="219"/>
      <c r="B1233" s="220"/>
      <c r="C1233" s="258" t="s">
        <v>1054</v>
      </c>
      <c r="D1233" s="253"/>
      <c r="E1233" s="253"/>
      <c r="F1233" s="253"/>
      <c r="G1233" s="253"/>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265</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56"/>
      <c r="D1234" s="241"/>
      <c r="E1234" s="241"/>
      <c r="F1234" s="241"/>
      <c r="G1234" s="241"/>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243</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x14ac:dyDescent="0.2">
      <c r="A1235" s="226" t="s">
        <v>233</v>
      </c>
      <c r="B1235" s="227" t="s">
        <v>173</v>
      </c>
      <c r="C1235" s="243" t="s">
        <v>174</v>
      </c>
      <c r="D1235" s="228"/>
      <c r="E1235" s="229"/>
      <c r="F1235" s="230"/>
      <c r="G1235" s="230">
        <f>SUMIF(AG1236:AG1334,"&lt;&gt;NOR",G1236:G1334)</f>
        <v>0</v>
      </c>
      <c r="H1235" s="230"/>
      <c r="I1235" s="230">
        <f>SUM(I1236:I1334)</f>
        <v>0</v>
      </c>
      <c r="J1235" s="230"/>
      <c r="K1235" s="230">
        <f>SUM(K1236:K1334)</f>
        <v>0</v>
      </c>
      <c r="L1235" s="230"/>
      <c r="M1235" s="230">
        <f>SUM(M1236:M1334)</f>
        <v>0</v>
      </c>
      <c r="N1235" s="229"/>
      <c r="O1235" s="229">
        <f>SUM(O1236:O1334)</f>
        <v>0.47000000000000003</v>
      </c>
      <c r="P1235" s="229"/>
      <c r="Q1235" s="229">
        <f>SUM(Q1236:Q1334)</f>
        <v>0</v>
      </c>
      <c r="R1235" s="230"/>
      <c r="S1235" s="230"/>
      <c r="T1235" s="231"/>
      <c r="U1235" s="225"/>
      <c r="V1235" s="225">
        <f>SUM(V1236:V1334)</f>
        <v>117.74</v>
      </c>
      <c r="W1235" s="225"/>
      <c r="X1235" s="225"/>
      <c r="Y1235" s="225"/>
      <c r="AG1235" t="s">
        <v>234</v>
      </c>
    </row>
    <row r="1236" spans="1:60" ht="33.75" outlineLevel="1" x14ac:dyDescent="0.2">
      <c r="A1236" s="233">
        <v>291</v>
      </c>
      <c r="B1236" s="234" t="s">
        <v>1360</v>
      </c>
      <c r="C1236" s="244" t="s">
        <v>1361</v>
      </c>
      <c r="D1236" s="235" t="s">
        <v>450</v>
      </c>
      <c r="E1236" s="236">
        <v>109.93982</v>
      </c>
      <c r="F1236" s="237">
        <f>H1236+J1236</f>
        <v>0</v>
      </c>
      <c r="G1236" s="237">
        <f>ROUND(E1236*F1236,2)</f>
        <v>0</v>
      </c>
      <c r="H1236" s="238"/>
      <c r="I1236" s="237">
        <f>ROUND(E1236*H1236,2)</f>
        <v>0</v>
      </c>
      <c r="J1236" s="238"/>
      <c r="K1236" s="237">
        <f>ROUND(E1236*J1236,2)</f>
        <v>0</v>
      </c>
      <c r="L1236" s="237">
        <v>21</v>
      </c>
      <c r="M1236" s="237">
        <f>G1236*(1+L1236/100)</f>
        <v>0</v>
      </c>
      <c r="N1236" s="236">
        <v>0</v>
      </c>
      <c r="O1236" s="236">
        <f>ROUND(E1236*N1236,2)</f>
        <v>0</v>
      </c>
      <c r="P1236" s="236">
        <v>0</v>
      </c>
      <c r="Q1236" s="236">
        <f>ROUND(E1236*P1236,2)</f>
        <v>0</v>
      </c>
      <c r="R1236" s="237" t="s">
        <v>1362</v>
      </c>
      <c r="S1236" s="237" t="s">
        <v>238</v>
      </c>
      <c r="T1236" s="239" t="s">
        <v>238</v>
      </c>
      <c r="U1236" s="223">
        <v>0.18</v>
      </c>
      <c r="V1236" s="223">
        <f>ROUND(E1236*U1236,2)</f>
        <v>19.79</v>
      </c>
      <c r="W1236" s="223"/>
      <c r="X1236" s="223" t="s">
        <v>262</v>
      </c>
      <c r="Y1236" s="223" t="s">
        <v>241</v>
      </c>
      <c r="Z1236" s="212"/>
      <c r="AA1236" s="212"/>
      <c r="AB1236" s="212"/>
      <c r="AC1236" s="212"/>
      <c r="AD1236" s="212"/>
      <c r="AE1236" s="212"/>
      <c r="AF1236" s="212"/>
      <c r="AG1236" s="212" t="s">
        <v>263</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55" t="s">
        <v>1363</v>
      </c>
      <c r="D1237" s="249"/>
      <c r="E1237" s="250">
        <v>87.13982</v>
      </c>
      <c r="F1237" s="223"/>
      <c r="G1237" s="223"/>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267</v>
      </c>
      <c r="AH1237" s="212">
        <v>5</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55" t="s">
        <v>1364</v>
      </c>
      <c r="D1238" s="249"/>
      <c r="E1238" s="250">
        <v>22.8</v>
      </c>
      <c r="F1238" s="223"/>
      <c r="G1238" s="223"/>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267</v>
      </c>
      <c r="AH1238" s="212">
        <v>5</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2" x14ac:dyDescent="0.2">
      <c r="A1239" s="219"/>
      <c r="B1239" s="220"/>
      <c r="C1239" s="256"/>
      <c r="D1239" s="241"/>
      <c r="E1239" s="241"/>
      <c r="F1239" s="241"/>
      <c r="G1239" s="241"/>
      <c r="H1239" s="223"/>
      <c r="I1239" s="223"/>
      <c r="J1239" s="223"/>
      <c r="K1239" s="223"/>
      <c r="L1239" s="223"/>
      <c r="M1239" s="223"/>
      <c r="N1239" s="222"/>
      <c r="O1239" s="222"/>
      <c r="P1239" s="222"/>
      <c r="Q1239" s="222"/>
      <c r="R1239" s="223"/>
      <c r="S1239" s="223"/>
      <c r="T1239" s="223"/>
      <c r="U1239" s="223"/>
      <c r="V1239" s="223"/>
      <c r="W1239" s="223"/>
      <c r="X1239" s="223"/>
      <c r="Y1239" s="223"/>
      <c r="Z1239" s="212"/>
      <c r="AA1239" s="212"/>
      <c r="AB1239" s="212"/>
      <c r="AC1239" s="212"/>
      <c r="AD1239" s="212"/>
      <c r="AE1239" s="212"/>
      <c r="AF1239" s="212"/>
      <c r="AG1239" s="212" t="s">
        <v>243</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ht="22.5" outlineLevel="1" x14ac:dyDescent="0.2">
      <c r="A1240" s="233">
        <v>292</v>
      </c>
      <c r="B1240" s="234" t="s">
        <v>1365</v>
      </c>
      <c r="C1240" s="244" t="s">
        <v>1366</v>
      </c>
      <c r="D1240" s="235" t="s">
        <v>450</v>
      </c>
      <c r="E1240" s="236">
        <v>87.13982</v>
      </c>
      <c r="F1240" s="237">
        <f>H1240+J1240</f>
        <v>0</v>
      </c>
      <c r="G1240" s="237">
        <f>ROUND(E1240*F1240,2)</f>
        <v>0</v>
      </c>
      <c r="H1240" s="238"/>
      <c r="I1240" s="237">
        <f>ROUND(E1240*H1240,2)</f>
        <v>0</v>
      </c>
      <c r="J1240" s="238"/>
      <c r="K1240" s="237">
        <f>ROUND(E1240*J1240,2)</f>
        <v>0</v>
      </c>
      <c r="L1240" s="237">
        <v>21</v>
      </c>
      <c r="M1240" s="237">
        <f>G1240*(1+L1240/100)</f>
        <v>0</v>
      </c>
      <c r="N1240" s="236">
        <v>2.0000000000000002E-5</v>
      </c>
      <c r="O1240" s="236">
        <f>ROUND(E1240*N1240,2)</f>
        <v>0</v>
      </c>
      <c r="P1240" s="236">
        <v>0</v>
      </c>
      <c r="Q1240" s="236">
        <f>ROUND(E1240*P1240,2)</f>
        <v>0</v>
      </c>
      <c r="R1240" s="237" t="s">
        <v>1362</v>
      </c>
      <c r="S1240" s="237" t="s">
        <v>238</v>
      </c>
      <c r="T1240" s="239" t="s">
        <v>238</v>
      </c>
      <c r="U1240" s="223">
        <v>0.46800000000000003</v>
      </c>
      <c r="V1240" s="223">
        <f>ROUND(E1240*U1240,2)</f>
        <v>40.78</v>
      </c>
      <c r="W1240" s="223"/>
      <c r="X1240" s="223" t="s">
        <v>262</v>
      </c>
      <c r="Y1240" s="223" t="s">
        <v>241</v>
      </c>
      <c r="Z1240" s="212"/>
      <c r="AA1240" s="212"/>
      <c r="AB1240" s="212"/>
      <c r="AC1240" s="212"/>
      <c r="AD1240" s="212"/>
      <c r="AE1240" s="212"/>
      <c r="AF1240" s="212"/>
      <c r="AG1240" s="212" t="s">
        <v>263</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55" t="s">
        <v>1367</v>
      </c>
      <c r="D1241" s="249"/>
      <c r="E1241" s="250">
        <v>28.8</v>
      </c>
      <c r="F1241" s="223"/>
      <c r="G1241" s="223"/>
      <c r="H1241" s="223"/>
      <c r="I1241" s="223"/>
      <c r="J1241" s="223"/>
      <c r="K1241" s="223"/>
      <c r="L1241" s="223"/>
      <c r="M1241" s="223"/>
      <c r="N1241" s="222"/>
      <c r="O1241" s="222"/>
      <c r="P1241" s="222"/>
      <c r="Q1241" s="222"/>
      <c r="R1241" s="223"/>
      <c r="S1241" s="223"/>
      <c r="T1241" s="223"/>
      <c r="U1241" s="223"/>
      <c r="V1241" s="223"/>
      <c r="W1241" s="223"/>
      <c r="X1241" s="223"/>
      <c r="Y1241" s="223"/>
      <c r="Z1241" s="212"/>
      <c r="AA1241" s="212"/>
      <c r="AB1241" s="212"/>
      <c r="AC1241" s="212"/>
      <c r="AD1241" s="212"/>
      <c r="AE1241" s="212"/>
      <c r="AF1241" s="212"/>
      <c r="AG1241" s="212" t="s">
        <v>267</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55" t="s">
        <v>1368</v>
      </c>
      <c r="D1242" s="249"/>
      <c r="E1242" s="250">
        <v>7.2</v>
      </c>
      <c r="F1242" s="223"/>
      <c r="G1242" s="223"/>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267</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55" t="s">
        <v>1369</v>
      </c>
      <c r="D1243" s="249"/>
      <c r="E1243" s="250">
        <v>6</v>
      </c>
      <c r="F1243" s="223"/>
      <c r="G1243" s="223"/>
      <c r="H1243" s="223"/>
      <c r="I1243" s="223"/>
      <c r="J1243" s="223"/>
      <c r="K1243" s="223"/>
      <c r="L1243" s="223"/>
      <c r="M1243" s="223"/>
      <c r="N1243" s="222"/>
      <c r="O1243" s="222"/>
      <c r="P1243" s="222"/>
      <c r="Q1243" s="222"/>
      <c r="R1243" s="223"/>
      <c r="S1243" s="223"/>
      <c r="T1243" s="223"/>
      <c r="U1243" s="223"/>
      <c r="V1243" s="223"/>
      <c r="W1243" s="223"/>
      <c r="X1243" s="223"/>
      <c r="Y1243" s="223"/>
      <c r="Z1243" s="212"/>
      <c r="AA1243" s="212"/>
      <c r="AB1243" s="212"/>
      <c r="AC1243" s="212"/>
      <c r="AD1243" s="212"/>
      <c r="AE1243" s="212"/>
      <c r="AF1243" s="212"/>
      <c r="AG1243" s="212" t="s">
        <v>267</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55" t="s">
        <v>1370</v>
      </c>
      <c r="D1244" s="249"/>
      <c r="E1244" s="250">
        <v>28.8</v>
      </c>
      <c r="F1244" s="223"/>
      <c r="G1244" s="223"/>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267</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5" t="s">
        <v>1371</v>
      </c>
      <c r="D1245" s="249"/>
      <c r="E1245" s="250">
        <v>7.5398199999999997</v>
      </c>
      <c r="F1245" s="223"/>
      <c r="G1245" s="223"/>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267</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55" t="s">
        <v>1372</v>
      </c>
      <c r="D1246" s="249"/>
      <c r="E1246" s="250">
        <v>4.8</v>
      </c>
      <c r="F1246" s="223"/>
      <c r="G1246" s="223"/>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267</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55" t="s">
        <v>1373</v>
      </c>
      <c r="D1247" s="249"/>
      <c r="E1247" s="250">
        <v>4</v>
      </c>
      <c r="F1247" s="223"/>
      <c r="G1247" s="223"/>
      <c r="H1247" s="223"/>
      <c r="I1247" s="223"/>
      <c r="J1247" s="223"/>
      <c r="K1247" s="223"/>
      <c r="L1247" s="223"/>
      <c r="M1247" s="223"/>
      <c r="N1247" s="222"/>
      <c r="O1247" s="222"/>
      <c r="P1247" s="222"/>
      <c r="Q1247" s="222"/>
      <c r="R1247" s="223"/>
      <c r="S1247" s="223"/>
      <c r="T1247" s="223"/>
      <c r="U1247" s="223"/>
      <c r="V1247" s="223"/>
      <c r="W1247" s="223"/>
      <c r="X1247" s="223"/>
      <c r="Y1247" s="223"/>
      <c r="Z1247" s="212"/>
      <c r="AA1247" s="212"/>
      <c r="AB1247" s="212"/>
      <c r="AC1247" s="212"/>
      <c r="AD1247" s="212"/>
      <c r="AE1247" s="212"/>
      <c r="AF1247" s="212"/>
      <c r="AG1247" s="212" t="s">
        <v>267</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56"/>
      <c r="D1248" s="241"/>
      <c r="E1248" s="241"/>
      <c r="F1248" s="241"/>
      <c r="G1248" s="241"/>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243</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ht="22.5" outlineLevel="1" x14ac:dyDescent="0.2">
      <c r="A1249" s="233">
        <v>293</v>
      </c>
      <c r="B1249" s="234" t="s">
        <v>1374</v>
      </c>
      <c r="C1249" s="244" t="s">
        <v>1375</v>
      </c>
      <c r="D1249" s="235" t="s">
        <v>450</v>
      </c>
      <c r="E1249" s="236">
        <v>22.8</v>
      </c>
      <c r="F1249" s="237">
        <f>H1249+J1249</f>
        <v>0</v>
      </c>
      <c r="G1249" s="237">
        <f>ROUND(E1249*F1249,2)</f>
        <v>0</v>
      </c>
      <c r="H1249" s="238"/>
      <c r="I1249" s="237">
        <f>ROUND(E1249*H1249,2)</f>
        <v>0</v>
      </c>
      <c r="J1249" s="238"/>
      <c r="K1249" s="237">
        <f>ROUND(E1249*J1249,2)</f>
        <v>0</v>
      </c>
      <c r="L1249" s="237">
        <v>21</v>
      </c>
      <c r="M1249" s="237">
        <f>G1249*(1+L1249/100)</f>
        <v>0</v>
      </c>
      <c r="N1249" s="236">
        <v>2.0000000000000002E-5</v>
      </c>
      <c r="O1249" s="236">
        <f>ROUND(E1249*N1249,2)</f>
        <v>0</v>
      </c>
      <c r="P1249" s="236">
        <v>0</v>
      </c>
      <c r="Q1249" s="236">
        <f>ROUND(E1249*P1249,2)</f>
        <v>0</v>
      </c>
      <c r="R1249" s="237" t="s">
        <v>1362</v>
      </c>
      <c r="S1249" s="237" t="s">
        <v>238</v>
      </c>
      <c r="T1249" s="239" t="s">
        <v>238</v>
      </c>
      <c r="U1249" s="223">
        <v>0.75700000000000001</v>
      </c>
      <c r="V1249" s="223">
        <f>ROUND(E1249*U1249,2)</f>
        <v>17.260000000000002</v>
      </c>
      <c r="W1249" s="223"/>
      <c r="X1249" s="223" t="s">
        <v>262</v>
      </c>
      <c r="Y1249" s="223" t="s">
        <v>241</v>
      </c>
      <c r="Z1249" s="212"/>
      <c r="AA1249" s="212"/>
      <c r="AB1249" s="212"/>
      <c r="AC1249" s="212"/>
      <c r="AD1249" s="212"/>
      <c r="AE1249" s="212"/>
      <c r="AF1249" s="212"/>
      <c r="AG1249" s="212" t="s">
        <v>263</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55" t="s">
        <v>1376</v>
      </c>
      <c r="D1250" s="249"/>
      <c r="E1250" s="250">
        <v>9.1999999999999993</v>
      </c>
      <c r="F1250" s="223"/>
      <c r="G1250" s="223"/>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267</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19"/>
      <c r="B1251" s="220"/>
      <c r="C1251" s="255" t="s">
        <v>1377</v>
      </c>
      <c r="D1251" s="249"/>
      <c r="E1251" s="250">
        <v>7.4</v>
      </c>
      <c r="F1251" s="223"/>
      <c r="G1251" s="223"/>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267</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55" t="s">
        <v>1378</v>
      </c>
      <c r="D1252" s="249"/>
      <c r="E1252" s="250">
        <v>6.2</v>
      </c>
      <c r="F1252" s="223"/>
      <c r="G1252" s="223"/>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267</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56"/>
      <c r="D1253" s="241"/>
      <c r="E1253" s="241"/>
      <c r="F1253" s="241"/>
      <c r="G1253" s="241"/>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243</v>
      </c>
      <c r="AH1253" s="212"/>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33">
        <v>294</v>
      </c>
      <c r="B1254" s="234" t="s">
        <v>1379</v>
      </c>
      <c r="C1254" s="244" t="s">
        <v>1380</v>
      </c>
      <c r="D1254" s="235" t="s">
        <v>398</v>
      </c>
      <c r="E1254" s="236">
        <v>8</v>
      </c>
      <c r="F1254" s="237">
        <f>H1254+J1254</f>
        <v>0</v>
      </c>
      <c r="G1254" s="237">
        <f>ROUND(E1254*F1254,2)</f>
        <v>0</v>
      </c>
      <c r="H1254" s="238"/>
      <c r="I1254" s="237">
        <f>ROUND(E1254*H1254,2)</f>
        <v>0</v>
      </c>
      <c r="J1254" s="238"/>
      <c r="K1254" s="237">
        <f>ROUND(E1254*J1254,2)</f>
        <v>0</v>
      </c>
      <c r="L1254" s="237">
        <v>21</v>
      </c>
      <c r="M1254" s="237">
        <f>G1254*(1+L1254/100)</f>
        <v>0</v>
      </c>
      <c r="N1254" s="236">
        <v>2.0000000000000002E-5</v>
      </c>
      <c r="O1254" s="236">
        <f>ROUND(E1254*N1254,2)</f>
        <v>0</v>
      </c>
      <c r="P1254" s="236">
        <v>0</v>
      </c>
      <c r="Q1254" s="236">
        <f>ROUND(E1254*P1254,2)</f>
        <v>0</v>
      </c>
      <c r="R1254" s="237" t="s">
        <v>1362</v>
      </c>
      <c r="S1254" s="237" t="s">
        <v>238</v>
      </c>
      <c r="T1254" s="239" t="s">
        <v>238</v>
      </c>
      <c r="U1254" s="223">
        <v>4.0199999999999996</v>
      </c>
      <c r="V1254" s="223">
        <f>ROUND(E1254*U1254,2)</f>
        <v>32.159999999999997</v>
      </c>
      <c r="W1254" s="223"/>
      <c r="X1254" s="223" t="s">
        <v>262</v>
      </c>
      <c r="Y1254" s="223" t="s">
        <v>241</v>
      </c>
      <c r="Z1254" s="212"/>
      <c r="AA1254" s="212"/>
      <c r="AB1254" s="212"/>
      <c r="AC1254" s="212"/>
      <c r="AD1254" s="212"/>
      <c r="AE1254" s="212"/>
      <c r="AF1254" s="212"/>
      <c r="AG1254" s="212" t="s">
        <v>263</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55" t="s">
        <v>1381</v>
      </c>
      <c r="D1255" s="249"/>
      <c r="E1255" s="250">
        <v>8</v>
      </c>
      <c r="F1255" s="223"/>
      <c r="G1255" s="223"/>
      <c r="H1255" s="223"/>
      <c r="I1255" s="223"/>
      <c r="J1255" s="223"/>
      <c r="K1255" s="223"/>
      <c r="L1255" s="223"/>
      <c r="M1255" s="223"/>
      <c r="N1255" s="222"/>
      <c r="O1255" s="222"/>
      <c r="P1255" s="222"/>
      <c r="Q1255" s="222"/>
      <c r="R1255" s="223"/>
      <c r="S1255" s="223"/>
      <c r="T1255" s="223"/>
      <c r="U1255" s="223"/>
      <c r="V1255" s="223"/>
      <c r="W1255" s="223"/>
      <c r="X1255" s="223"/>
      <c r="Y1255" s="223"/>
      <c r="Z1255" s="212"/>
      <c r="AA1255" s="212"/>
      <c r="AB1255" s="212"/>
      <c r="AC1255" s="212"/>
      <c r="AD1255" s="212"/>
      <c r="AE1255" s="212"/>
      <c r="AF1255" s="212"/>
      <c r="AG1255" s="212" t="s">
        <v>267</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2" x14ac:dyDescent="0.2">
      <c r="A1256" s="219"/>
      <c r="B1256" s="220"/>
      <c r="C1256" s="256"/>
      <c r="D1256" s="241"/>
      <c r="E1256" s="241"/>
      <c r="F1256" s="241"/>
      <c r="G1256" s="241"/>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243</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33">
        <v>295</v>
      </c>
      <c r="B1257" s="234" t="s">
        <v>1382</v>
      </c>
      <c r="C1257" s="244" t="s">
        <v>1383</v>
      </c>
      <c r="D1257" s="235" t="s">
        <v>398</v>
      </c>
      <c r="E1257" s="236">
        <v>10</v>
      </c>
      <c r="F1257" s="237">
        <f>H1257+J1257</f>
        <v>0</v>
      </c>
      <c r="G1257" s="237">
        <f>ROUND(E1257*F1257,2)</f>
        <v>0</v>
      </c>
      <c r="H1257" s="238"/>
      <c r="I1257" s="237">
        <f>ROUND(E1257*H1257,2)</f>
        <v>0</v>
      </c>
      <c r="J1257" s="238"/>
      <c r="K1257" s="237">
        <f>ROUND(E1257*J1257,2)</f>
        <v>0</v>
      </c>
      <c r="L1257" s="237">
        <v>21</v>
      </c>
      <c r="M1257" s="237">
        <f>G1257*(1+L1257/100)</f>
        <v>0</v>
      </c>
      <c r="N1257" s="236">
        <v>0</v>
      </c>
      <c r="O1257" s="236">
        <f>ROUND(E1257*N1257,2)</f>
        <v>0</v>
      </c>
      <c r="P1257" s="236">
        <v>0</v>
      </c>
      <c r="Q1257" s="236">
        <f>ROUND(E1257*P1257,2)</f>
        <v>0</v>
      </c>
      <c r="R1257" s="237" t="s">
        <v>1362</v>
      </c>
      <c r="S1257" s="237" t="s">
        <v>238</v>
      </c>
      <c r="T1257" s="239" t="s">
        <v>238</v>
      </c>
      <c r="U1257" s="223">
        <v>0.77500000000000002</v>
      </c>
      <c r="V1257" s="223">
        <f>ROUND(E1257*U1257,2)</f>
        <v>7.75</v>
      </c>
      <c r="W1257" s="223"/>
      <c r="X1257" s="223" t="s">
        <v>262</v>
      </c>
      <c r="Y1257" s="223" t="s">
        <v>241</v>
      </c>
      <c r="Z1257" s="212"/>
      <c r="AA1257" s="212"/>
      <c r="AB1257" s="212"/>
      <c r="AC1257" s="212"/>
      <c r="AD1257" s="212"/>
      <c r="AE1257" s="212"/>
      <c r="AF1257" s="212"/>
      <c r="AG1257" s="212" t="s">
        <v>263</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2" x14ac:dyDescent="0.2">
      <c r="A1258" s="219"/>
      <c r="B1258" s="220"/>
      <c r="C1258" s="255" t="s">
        <v>1384</v>
      </c>
      <c r="D1258" s="249"/>
      <c r="E1258" s="250">
        <v>10</v>
      </c>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267</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2" x14ac:dyDescent="0.2">
      <c r="A1259" s="219"/>
      <c r="B1259" s="220"/>
      <c r="C1259" s="256"/>
      <c r="D1259" s="241"/>
      <c r="E1259" s="241"/>
      <c r="F1259" s="241"/>
      <c r="G1259" s="241"/>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243</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3">
        <v>296</v>
      </c>
      <c r="B1260" s="234" t="s">
        <v>1385</v>
      </c>
      <c r="C1260" s="244" t="s">
        <v>1386</v>
      </c>
      <c r="D1260" s="235" t="s">
        <v>398</v>
      </c>
      <c r="E1260" s="236">
        <v>6</v>
      </c>
      <c r="F1260" s="237">
        <f>H1260+J1260</f>
        <v>0</v>
      </c>
      <c r="G1260" s="237">
        <f>ROUND(E1260*F1260,2)</f>
        <v>0</v>
      </c>
      <c r="H1260" s="238"/>
      <c r="I1260" s="237">
        <f>ROUND(E1260*H1260,2)</f>
        <v>0</v>
      </c>
      <c r="J1260" s="238"/>
      <c r="K1260" s="237">
        <f>ROUND(E1260*J1260,2)</f>
        <v>0</v>
      </c>
      <c r="L1260" s="237">
        <v>21</v>
      </c>
      <c r="M1260" s="237">
        <f>G1260*(1+L1260/100)</f>
        <v>0</v>
      </c>
      <c r="N1260" s="236">
        <v>0</v>
      </c>
      <c r="O1260" s="236">
        <f>ROUND(E1260*N1260,2)</f>
        <v>0</v>
      </c>
      <c r="P1260" s="236">
        <v>0</v>
      </c>
      <c r="Q1260" s="236">
        <f>ROUND(E1260*P1260,2)</f>
        <v>0</v>
      </c>
      <c r="R1260" s="237"/>
      <c r="S1260" s="237" t="s">
        <v>497</v>
      </c>
      <c r="T1260" s="239" t="s">
        <v>239</v>
      </c>
      <c r="U1260" s="223">
        <v>0</v>
      </c>
      <c r="V1260" s="223">
        <f>ROUND(E1260*U1260,2)</f>
        <v>0</v>
      </c>
      <c r="W1260" s="223"/>
      <c r="X1260" s="223" t="s">
        <v>262</v>
      </c>
      <c r="Y1260" s="223" t="s">
        <v>241</v>
      </c>
      <c r="Z1260" s="212"/>
      <c r="AA1260" s="212"/>
      <c r="AB1260" s="212"/>
      <c r="AC1260" s="212"/>
      <c r="AD1260" s="212"/>
      <c r="AE1260" s="212"/>
      <c r="AF1260" s="212"/>
      <c r="AG1260" s="212" t="s">
        <v>263</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55" t="s">
        <v>1387</v>
      </c>
      <c r="D1261" s="249"/>
      <c r="E1261" s="250">
        <v>6</v>
      </c>
      <c r="F1261" s="223"/>
      <c r="G1261" s="223"/>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267</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2" x14ac:dyDescent="0.2">
      <c r="A1262" s="219"/>
      <c r="B1262" s="220"/>
      <c r="C1262" s="256"/>
      <c r="D1262" s="241"/>
      <c r="E1262" s="241"/>
      <c r="F1262" s="241"/>
      <c r="G1262" s="241"/>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243</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1" x14ac:dyDescent="0.2">
      <c r="A1263" s="233">
        <v>297</v>
      </c>
      <c r="B1263" s="234" t="s">
        <v>1388</v>
      </c>
      <c r="C1263" s="244" t="s">
        <v>1389</v>
      </c>
      <c r="D1263" s="235" t="s">
        <v>398</v>
      </c>
      <c r="E1263" s="236">
        <v>2</v>
      </c>
      <c r="F1263" s="237">
        <f>H1263+J1263</f>
        <v>0</v>
      </c>
      <c r="G1263" s="237">
        <f>ROUND(E1263*F1263,2)</f>
        <v>0</v>
      </c>
      <c r="H1263" s="238"/>
      <c r="I1263" s="237">
        <f>ROUND(E1263*H1263,2)</f>
        <v>0</v>
      </c>
      <c r="J1263" s="238"/>
      <c r="K1263" s="237">
        <f>ROUND(E1263*J1263,2)</f>
        <v>0</v>
      </c>
      <c r="L1263" s="237">
        <v>21</v>
      </c>
      <c r="M1263" s="237">
        <f>G1263*(1+L1263/100)</f>
        <v>0</v>
      </c>
      <c r="N1263" s="236">
        <v>0</v>
      </c>
      <c r="O1263" s="236">
        <f>ROUND(E1263*N1263,2)</f>
        <v>0</v>
      </c>
      <c r="P1263" s="236">
        <v>0</v>
      </c>
      <c r="Q1263" s="236">
        <f>ROUND(E1263*P1263,2)</f>
        <v>0</v>
      </c>
      <c r="R1263" s="237"/>
      <c r="S1263" s="237" t="s">
        <v>497</v>
      </c>
      <c r="T1263" s="239" t="s">
        <v>239</v>
      </c>
      <c r="U1263" s="223">
        <v>0</v>
      </c>
      <c r="V1263" s="223">
        <f>ROUND(E1263*U1263,2)</f>
        <v>0</v>
      </c>
      <c r="W1263" s="223"/>
      <c r="X1263" s="223" t="s">
        <v>262</v>
      </c>
      <c r="Y1263" s="223" t="s">
        <v>241</v>
      </c>
      <c r="Z1263" s="212"/>
      <c r="AA1263" s="212"/>
      <c r="AB1263" s="212"/>
      <c r="AC1263" s="212"/>
      <c r="AD1263" s="212"/>
      <c r="AE1263" s="212"/>
      <c r="AF1263" s="212"/>
      <c r="AG1263" s="212" t="s">
        <v>263</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2" x14ac:dyDescent="0.2">
      <c r="A1264" s="219"/>
      <c r="B1264" s="220"/>
      <c r="C1264" s="255" t="s">
        <v>1390</v>
      </c>
      <c r="D1264" s="249"/>
      <c r="E1264" s="250">
        <v>2</v>
      </c>
      <c r="F1264" s="223"/>
      <c r="G1264" s="223"/>
      <c r="H1264" s="223"/>
      <c r="I1264" s="223"/>
      <c r="J1264" s="223"/>
      <c r="K1264" s="223"/>
      <c r="L1264" s="223"/>
      <c r="M1264" s="223"/>
      <c r="N1264" s="222"/>
      <c r="O1264" s="222"/>
      <c r="P1264" s="222"/>
      <c r="Q1264" s="222"/>
      <c r="R1264" s="223"/>
      <c r="S1264" s="223"/>
      <c r="T1264" s="223"/>
      <c r="U1264" s="223"/>
      <c r="V1264" s="223"/>
      <c r="W1264" s="223"/>
      <c r="X1264" s="223"/>
      <c r="Y1264" s="223"/>
      <c r="Z1264" s="212"/>
      <c r="AA1264" s="212"/>
      <c r="AB1264" s="212"/>
      <c r="AC1264" s="212"/>
      <c r="AD1264" s="212"/>
      <c r="AE1264" s="212"/>
      <c r="AF1264" s="212"/>
      <c r="AG1264" s="212" t="s">
        <v>267</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56"/>
      <c r="D1265" s="241"/>
      <c r="E1265" s="241"/>
      <c r="F1265" s="241"/>
      <c r="G1265" s="241"/>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243</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1" x14ac:dyDescent="0.2">
      <c r="A1266" s="233">
        <v>298</v>
      </c>
      <c r="B1266" s="234" t="s">
        <v>1391</v>
      </c>
      <c r="C1266" s="244" t="s">
        <v>1392</v>
      </c>
      <c r="D1266" s="235" t="s">
        <v>398</v>
      </c>
      <c r="E1266" s="236">
        <v>1</v>
      </c>
      <c r="F1266" s="237">
        <f>H1266+J1266</f>
        <v>0</v>
      </c>
      <c r="G1266" s="237">
        <f>ROUND(E1266*F1266,2)</f>
        <v>0</v>
      </c>
      <c r="H1266" s="238"/>
      <c r="I1266" s="237">
        <f>ROUND(E1266*H1266,2)</f>
        <v>0</v>
      </c>
      <c r="J1266" s="238"/>
      <c r="K1266" s="237">
        <f>ROUND(E1266*J1266,2)</f>
        <v>0</v>
      </c>
      <c r="L1266" s="237">
        <v>21</v>
      </c>
      <c r="M1266" s="237">
        <f>G1266*(1+L1266/100)</f>
        <v>0</v>
      </c>
      <c r="N1266" s="236">
        <v>0</v>
      </c>
      <c r="O1266" s="236">
        <f>ROUND(E1266*N1266,2)</f>
        <v>0</v>
      </c>
      <c r="P1266" s="236">
        <v>0</v>
      </c>
      <c r="Q1266" s="236">
        <f>ROUND(E1266*P1266,2)</f>
        <v>0</v>
      </c>
      <c r="R1266" s="237"/>
      <c r="S1266" s="237" t="s">
        <v>497</v>
      </c>
      <c r="T1266" s="239" t="s">
        <v>239</v>
      </c>
      <c r="U1266" s="223">
        <v>0</v>
      </c>
      <c r="V1266" s="223">
        <f>ROUND(E1266*U1266,2)</f>
        <v>0</v>
      </c>
      <c r="W1266" s="223"/>
      <c r="X1266" s="223" t="s">
        <v>262</v>
      </c>
      <c r="Y1266" s="223" t="s">
        <v>241</v>
      </c>
      <c r="Z1266" s="212"/>
      <c r="AA1266" s="212"/>
      <c r="AB1266" s="212"/>
      <c r="AC1266" s="212"/>
      <c r="AD1266" s="212"/>
      <c r="AE1266" s="212"/>
      <c r="AF1266" s="212"/>
      <c r="AG1266" s="212" t="s">
        <v>263</v>
      </c>
      <c r="AH1266" s="212"/>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2" x14ac:dyDescent="0.2">
      <c r="A1267" s="219"/>
      <c r="B1267" s="220"/>
      <c r="C1267" s="255" t="s">
        <v>1393</v>
      </c>
      <c r="D1267" s="249"/>
      <c r="E1267" s="250">
        <v>1</v>
      </c>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267</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56"/>
      <c r="D1268" s="241"/>
      <c r="E1268" s="241"/>
      <c r="F1268" s="241"/>
      <c r="G1268" s="241"/>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243</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33">
        <v>299</v>
      </c>
      <c r="B1269" s="234" t="s">
        <v>1394</v>
      </c>
      <c r="C1269" s="244" t="s">
        <v>1395</v>
      </c>
      <c r="D1269" s="235" t="s">
        <v>398</v>
      </c>
      <c r="E1269" s="236">
        <v>4</v>
      </c>
      <c r="F1269" s="237">
        <f>H1269+J1269</f>
        <v>0</v>
      </c>
      <c r="G1269" s="237">
        <f>ROUND(E1269*F1269,2)</f>
        <v>0</v>
      </c>
      <c r="H1269" s="238"/>
      <c r="I1269" s="237">
        <f>ROUND(E1269*H1269,2)</f>
        <v>0</v>
      </c>
      <c r="J1269" s="238"/>
      <c r="K1269" s="237">
        <f>ROUND(E1269*J1269,2)</f>
        <v>0</v>
      </c>
      <c r="L1269" s="237">
        <v>21</v>
      </c>
      <c r="M1269" s="237">
        <f>G1269*(1+L1269/100)</f>
        <v>0</v>
      </c>
      <c r="N1269" s="236">
        <v>0</v>
      </c>
      <c r="O1269" s="236">
        <f>ROUND(E1269*N1269,2)</f>
        <v>0</v>
      </c>
      <c r="P1269" s="236">
        <v>0</v>
      </c>
      <c r="Q1269" s="236">
        <f>ROUND(E1269*P1269,2)</f>
        <v>0</v>
      </c>
      <c r="R1269" s="237"/>
      <c r="S1269" s="237" t="s">
        <v>497</v>
      </c>
      <c r="T1269" s="239" t="s">
        <v>239</v>
      </c>
      <c r="U1269" s="223">
        <v>0</v>
      </c>
      <c r="V1269" s="223">
        <f>ROUND(E1269*U1269,2)</f>
        <v>0</v>
      </c>
      <c r="W1269" s="223"/>
      <c r="X1269" s="223" t="s">
        <v>262</v>
      </c>
      <c r="Y1269" s="223" t="s">
        <v>241</v>
      </c>
      <c r="Z1269" s="212"/>
      <c r="AA1269" s="212"/>
      <c r="AB1269" s="212"/>
      <c r="AC1269" s="212"/>
      <c r="AD1269" s="212"/>
      <c r="AE1269" s="212"/>
      <c r="AF1269" s="212"/>
      <c r="AG1269" s="212" t="s">
        <v>263</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2" x14ac:dyDescent="0.2">
      <c r="A1270" s="219"/>
      <c r="B1270" s="220"/>
      <c r="C1270" s="255" t="s">
        <v>1396</v>
      </c>
      <c r="D1270" s="249"/>
      <c r="E1270" s="250">
        <v>4</v>
      </c>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267</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56"/>
      <c r="D1271" s="241"/>
      <c r="E1271" s="241"/>
      <c r="F1271" s="241"/>
      <c r="G1271" s="241"/>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243</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33">
        <v>300</v>
      </c>
      <c r="B1272" s="234" t="s">
        <v>1397</v>
      </c>
      <c r="C1272" s="244" t="s">
        <v>1398</v>
      </c>
      <c r="D1272" s="235" t="s">
        <v>398</v>
      </c>
      <c r="E1272" s="236">
        <v>1</v>
      </c>
      <c r="F1272" s="237">
        <f>H1272+J1272</f>
        <v>0</v>
      </c>
      <c r="G1272" s="237">
        <f>ROUND(E1272*F1272,2)</f>
        <v>0</v>
      </c>
      <c r="H1272" s="238"/>
      <c r="I1272" s="237">
        <f>ROUND(E1272*H1272,2)</f>
        <v>0</v>
      </c>
      <c r="J1272" s="238"/>
      <c r="K1272" s="237">
        <f>ROUND(E1272*J1272,2)</f>
        <v>0</v>
      </c>
      <c r="L1272" s="237">
        <v>21</v>
      </c>
      <c r="M1272" s="237">
        <f>G1272*(1+L1272/100)</f>
        <v>0</v>
      </c>
      <c r="N1272" s="236">
        <v>0</v>
      </c>
      <c r="O1272" s="236">
        <f>ROUND(E1272*N1272,2)</f>
        <v>0</v>
      </c>
      <c r="P1272" s="236">
        <v>0</v>
      </c>
      <c r="Q1272" s="236">
        <f>ROUND(E1272*P1272,2)</f>
        <v>0</v>
      </c>
      <c r="R1272" s="237"/>
      <c r="S1272" s="237" t="s">
        <v>497</v>
      </c>
      <c r="T1272" s="239" t="s">
        <v>239</v>
      </c>
      <c r="U1272" s="223">
        <v>0</v>
      </c>
      <c r="V1272" s="223">
        <f>ROUND(E1272*U1272,2)</f>
        <v>0</v>
      </c>
      <c r="W1272" s="223"/>
      <c r="X1272" s="223" t="s">
        <v>262</v>
      </c>
      <c r="Y1272" s="223" t="s">
        <v>241</v>
      </c>
      <c r="Z1272" s="212"/>
      <c r="AA1272" s="212"/>
      <c r="AB1272" s="212"/>
      <c r="AC1272" s="212"/>
      <c r="AD1272" s="212"/>
      <c r="AE1272" s="212"/>
      <c r="AF1272" s="212"/>
      <c r="AG1272" s="212" t="s">
        <v>263</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2" x14ac:dyDescent="0.2">
      <c r="A1273" s="219"/>
      <c r="B1273" s="220"/>
      <c r="C1273" s="255" t="s">
        <v>1399</v>
      </c>
      <c r="D1273" s="249"/>
      <c r="E1273" s="250">
        <v>1</v>
      </c>
      <c r="F1273" s="223"/>
      <c r="G1273" s="223"/>
      <c r="H1273" s="223"/>
      <c r="I1273" s="223"/>
      <c r="J1273" s="223"/>
      <c r="K1273" s="223"/>
      <c r="L1273" s="223"/>
      <c r="M1273" s="223"/>
      <c r="N1273" s="222"/>
      <c r="O1273" s="222"/>
      <c r="P1273" s="222"/>
      <c r="Q1273" s="222"/>
      <c r="R1273" s="223"/>
      <c r="S1273" s="223"/>
      <c r="T1273" s="223"/>
      <c r="U1273" s="223"/>
      <c r="V1273" s="223"/>
      <c r="W1273" s="223"/>
      <c r="X1273" s="223"/>
      <c r="Y1273" s="223"/>
      <c r="Z1273" s="212"/>
      <c r="AA1273" s="212"/>
      <c r="AB1273" s="212"/>
      <c r="AC1273" s="212"/>
      <c r="AD1273" s="212"/>
      <c r="AE1273" s="212"/>
      <c r="AF1273" s="212"/>
      <c r="AG1273" s="212" t="s">
        <v>267</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56"/>
      <c r="D1274" s="241"/>
      <c r="E1274" s="241"/>
      <c r="F1274" s="241"/>
      <c r="G1274" s="241"/>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243</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33">
        <v>301</v>
      </c>
      <c r="B1275" s="234" t="s">
        <v>1400</v>
      </c>
      <c r="C1275" s="244" t="s">
        <v>1401</v>
      </c>
      <c r="D1275" s="235" t="s">
        <v>398</v>
      </c>
      <c r="E1275" s="236">
        <v>1</v>
      </c>
      <c r="F1275" s="237">
        <f>H1275+J1275</f>
        <v>0</v>
      </c>
      <c r="G1275" s="237">
        <f>ROUND(E1275*F1275,2)</f>
        <v>0</v>
      </c>
      <c r="H1275" s="238"/>
      <c r="I1275" s="237">
        <f>ROUND(E1275*H1275,2)</f>
        <v>0</v>
      </c>
      <c r="J1275" s="238"/>
      <c r="K1275" s="237">
        <f>ROUND(E1275*J1275,2)</f>
        <v>0</v>
      </c>
      <c r="L1275" s="237">
        <v>21</v>
      </c>
      <c r="M1275" s="237">
        <f>G1275*(1+L1275/100)</f>
        <v>0</v>
      </c>
      <c r="N1275" s="236">
        <v>0</v>
      </c>
      <c r="O1275" s="236">
        <f>ROUND(E1275*N1275,2)</f>
        <v>0</v>
      </c>
      <c r="P1275" s="236">
        <v>0</v>
      </c>
      <c r="Q1275" s="236">
        <f>ROUND(E1275*P1275,2)</f>
        <v>0</v>
      </c>
      <c r="R1275" s="237"/>
      <c r="S1275" s="237" t="s">
        <v>497</v>
      </c>
      <c r="T1275" s="239" t="s">
        <v>239</v>
      </c>
      <c r="U1275" s="223">
        <v>0</v>
      </c>
      <c r="V1275" s="223">
        <f>ROUND(E1275*U1275,2)</f>
        <v>0</v>
      </c>
      <c r="W1275" s="223"/>
      <c r="X1275" s="223" t="s">
        <v>262</v>
      </c>
      <c r="Y1275" s="223" t="s">
        <v>241</v>
      </c>
      <c r="Z1275" s="212"/>
      <c r="AA1275" s="212"/>
      <c r="AB1275" s="212"/>
      <c r="AC1275" s="212"/>
      <c r="AD1275" s="212"/>
      <c r="AE1275" s="212"/>
      <c r="AF1275" s="212"/>
      <c r="AG1275" s="212" t="s">
        <v>263</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2" x14ac:dyDescent="0.2">
      <c r="A1276" s="219"/>
      <c r="B1276" s="220"/>
      <c r="C1276" s="255" t="s">
        <v>1402</v>
      </c>
      <c r="D1276" s="249"/>
      <c r="E1276" s="250">
        <v>1</v>
      </c>
      <c r="F1276" s="223"/>
      <c r="G1276" s="223"/>
      <c r="H1276" s="223"/>
      <c r="I1276" s="223"/>
      <c r="J1276" s="223"/>
      <c r="K1276" s="223"/>
      <c r="L1276" s="223"/>
      <c r="M1276" s="223"/>
      <c r="N1276" s="222"/>
      <c r="O1276" s="222"/>
      <c r="P1276" s="222"/>
      <c r="Q1276" s="222"/>
      <c r="R1276" s="223"/>
      <c r="S1276" s="223"/>
      <c r="T1276" s="223"/>
      <c r="U1276" s="223"/>
      <c r="V1276" s="223"/>
      <c r="W1276" s="223"/>
      <c r="X1276" s="223"/>
      <c r="Y1276" s="223"/>
      <c r="Z1276" s="212"/>
      <c r="AA1276" s="212"/>
      <c r="AB1276" s="212"/>
      <c r="AC1276" s="212"/>
      <c r="AD1276" s="212"/>
      <c r="AE1276" s="212"/>
      <c r="AF1276" s="212"/>
      <c r="AG1276" s="212" t="s">
        <v>267</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56"/>
      <c r="D1277" s="241"/>
      <c r="E1277" s="241"/>
      <c r="F1277" s="241"/>
      <c r="G1277" s="241"/>
      <c r="H1277" s="223"/>
      <c r="I1277" s="223"/>
      <c r="J1277" s="223"/>
      <c r="K1277" s="223"/>
      <c r="L1277" s="223"/>
      <c r="M1277" s="223"/>
      <c r="N1277" s="222"/>
      <c r="O1277" s="222"/>
      <c r="P1277" s="222"/>
      <c r="Q1277" s="222"/>
      <c r="R1277" s="223"/>
      <c r="S1277" s="223"/>
      <c r="T1277" s="223"/>
      <c r="U1277" s="223"/>
      <c r="V1277" s="223"/>
      <c r="W1277" s="223"/>
      <c r="X1277" s="223"/>
      <c r="Y1277" s="223"/>
      <c r="Z1277" s="212"/>
      <c r="AA1277" s="212"/>
      <c r="AB1277" s="212"/>
      <c r="AC1277" s="212"/>
      <c r="AD1277" s="212"/>
      <c r="AE1277" s="212"/>
      <c r="AF1277" s="212"/>
      <c r="AG1277" s="212" t="s">
        <v>243</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1" x14ac:dyDescent="0.2">
      <c r="A1278" s="233">
        <v>302</v>
      </c>
      <c r="B1278" s="234" t="s">
        <v>1403</v>
      </c>
      <c r="C1278" s="244" t="s">
        <v>1404</v>
      </c>
      <c r="D1278" s="235" t="s">
        <v>398</v>
      </c>
      <c r="E1278" s="236">
        <v>1</v>
      </c>
      <c r="F1278" s="237">
        <f>H1278+J1278</f>
        <v>0</v>
      </c>
      <c r="G1278" s="237">
        <f>ROUND(E1278*F1278,2)</f>
        <v>0</v>
      </c>
      <c r="H1278" s="238"/>
      <c r="I1278" s="237">
        <f>ROUND(E1278*H1278,2)</f>
        <v>0</v>
      </c>
      <c r="J1278" s="238"/>
      <c r="K1278" s="237">
        <f>ROUND(E1278*J1278,2)</f>
        <v>0</v>
      </c>
      <c r="L1278" s="237">
        <v>21</v>
      </c>
      <c r="M1278" s="237">
        <f>G1278*(1+L1278/100)</f>
        <v>0</v>
      </c>
      <c r="N1278" s="236">
        <v>0</v>
      </c>
      <c r="O1278" s="236">
        <f>ROUND(E1278*N1278,2)</f>
        <v>0</v>
      </c>
      <c r="P1278" s="236">
        <v>0</v>
      </c>
      <c r="Q1278" s="236">
        <f>ROUND(E1278*P1278,2)</f>
        <v>0</v>
      </c>
      <c r="R1278" s="237"/>
      <c r="S1278" s="237" t="s">
        <v>497</v>
      </c>
      <c r="T1278" s="239" t="s">
        <v>239</v>
      </c>
      <c r="U1278" s="223">
        <v>0</v>
      </c>
      <c r="V1278" s="223">
        <f>ROUND(E1278*U1278,2)</f>
        <v>0</v>
      </c>
      <c r="W1278" s="223"/>
      <c r="X1278" s="223" t="s">
        <v>262</v>
      </c>
      <c r="Y1278" s="223" t="s">
        <v>241</v>
      </c>
      <c r="Z1278" s="212"/>
      <c r="AA1278" s="212"/>
      <c r="AB1278" s="212"/>
      <c r="AC1278" s="212"/>
      <c r="AD1278" s="212"/>
      <c r="AE1278" s="212"/>
      <c r="AF1278" s="212"/>
      <c r="AG1278" s="212" t="s">
        <v>263</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55" t="s">
        <v>1405</v>
      </c>
      <c r="D1279" s="249"/>
      <c r="E1279" s="250">
        <v>1</v>
      </c>
      <c r="F1279" s="223"/>
      <c r="G1279" s="223"/>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267</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56"/>
      <c r="D1280" s="241"/>
      <c r="E1280" s="241"/>
      <c r="F1280" s="241"/>
      <c r="G1280" s="241"/>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243</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33">
        <v>303</v>
      </c>
      <c r="B1281" s="234" t="s">
        <v>1406</v>
      </c>
      <c r="C1281" s="244" t="s">
        <v>1407</v>
      </c>
      <c r="D1281" s="235" t="s">
        <v>398</v>
      </c>
      <c r="E1281" s="236">
        <v>1</v>
      </c>
      <c r="F1281" s="237">
        <f>H1281+J1281</f>
        <v>0</v>
      </c>
      <c r="G1281" s="237">
        <f>ROUND(E1281*F1281,2)</f>
        <v>0</v>
      </c>
      <c r="H1281" s="238"/>
      <c r="I1281" s="237">
        <f>ROUND(E1281*H1281,2)</f>
        <v>0</v>
      </c>
      <c r="J1281" s="238"/>
      <c r="K1281" s="237">
        <f>ROUND(E1281*J1281,2)</f>
        <v>0</v>
      </c>
      <c r="L1281" s="237">
        <v>21</v>
      </c>
      <c r="M1281" s="237">
        <f>G1281*(1+L1281/100)</f>
        <v>0</v>
      </c>
      <c r="N1281" s="236">
        <v>0</v>
      </c>
      <c r="O1281" s="236">
        <f>ROUND(E1281*N1281,2)</f>
        <v>0</v>
      </c>
      <c r="P1281" s="236">
        <v>0</v>
      </c>
      <c r="Q1281" s="236">
        <f>ROUND(E1281*P1281,2)</f>
        <v>0</v>
      </c>
      <c r="R1281" s="237"/>
      <c r="S1281" s="237" t="s">
        <v>497</v>
      </c>
      <c r="T1281" s="239" t="s">
        <v>239</v>
      </c>
      <c r="U1281" s="223">
        <v>0</v>
      </c>
      <c r="V1281" s="223">
        <f>ROUND(E1281*U1281,2)</f>
        <v>0</v>
      </c>
      <c r="W1281" s="223"/>
      <c r="X1281" s="223" t="s">
        <v>262</v>
      </c>
      <c r="Y1281" s="223" t="s">
        <v>241</v>
      </c>
      <c r="Z1281" s="212"/>
      <c r="AA1281" s="212"/>
      <c r="AB1281" s="212"/>
      <c r="AC1281" s="212"/>
      <c r="AD1281" s="212"/>
      <c r="AE1281" s="212"/>
      <c r="AF1281" s="212"/>
      <c r="AG1281" s="212" t="s">
        <v>263</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55" t="s">
        <v>1408</v>
      </c>
      <c r="D1282" s="249"/>
      <c r="E1282" s="250">
        <v>1</v>
      </c>
      <c r="F1282" s="223"/>
      <c r="G1282" s="223"/>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267</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56"/>
      <c r="D1283" s="241"/>
      <c r="E1283" s="241"/>
      <c r="F1283" s="241"/>
      <c r="G1283" s="241"/>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243</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ht="22.5" outlineLevel="1" x14ac:dyDescent="0.2">
      <c r="A1284" s="233">
        <v>304</v>
      </c>
      <c r="B1284" s="234" t="s">
        <v>1409</v>
      </c>
      <c r="C1284" s="244" t="s">
        <v>1410</v>
      </c>
      <c r="D1284" s="235" t="s">
        <v>398</v>
      </c>
      <c r="E1284" s="236">
        <v>1</v>
      </c>
      <c r="F1284" s="237">
        <f>H1284+J1284</f>
        <v>0</v>
      </c>
      <c r="G1284" s="237">
        <f>ROUND(E1284*F1284,2)</f>
        <v>0</v>
      </c>
      <c r="H1284" s="238"/>
      <c r="I1284" s="237">
        <f>ROUND(E1284*H1284,2)</f>
        <v>0</v>
      </c>
      <c r="J1284" s="238"/>
      <c r="K1284" s="237">
        <f>ROUND(E1284*J1284,2)</f>
        <v>0</v>
      </c>
      <c r="L1284" s="237">
        <v>21</v>
      </c>
      <c r="M1284" s="237">
        <f>G1284*(1+L1284/100)</f>
        <v>0</v>
      </c>
      <c r="N1284" s="236">
        <v>0</v>
      </c>
      <c r="O1284" s="236">
        <f>ROUND(E1284*N1284,2)</f>
        <v>0</v>
      </c>
      <c r="P1284" s="236">
        <v>0</v>
      </c>
      <c r="Q1284" s="236">
        <f>ROUND(E1284*P1284,2)</f>
        <v>0</v>
      </c>
      <c r="R1284" s="237"/>
      <c r="S1284" s="237" t="s">
        <v>497</v>
      </c>
      <c r="T1284" s="239" t="s">
        <v>239</v>
      </c>
      <c r="U1284" s="223">
        <v>0</v>
      </c>
      <c r="V1284" s="223">
        <f>ROUND(E1284*U1284,2)</f>
        <v>0</v>
      </c>
      <c r="W1284" s="223"/>
      <c r="X1284" s="223" t="s">
        <v>262</v>
      </c>
      <c r="Y1284" s="223" t="s">
        <v>241</v>
      </c>
      <c r="Z1284" s="212"/>
      <c r="AA1284" s="212"/>
      <c r="AB1284" s="212"/>
      <c r="AC1284" s="212"/>
      <c r="AD1284" s="212"/>
      <c r="AE1284" s="212"/>
      <c r="AF1284" s="212"/>
      <c r="AG1284" s="212" t="s">
        <v>263</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2" x14ac:dyDescent="0.2">
      <c r="A1285" s="219"/>
      <c r="B1285" s="220"/>
      <c r="C1285" s="255" t="s">
        <v>1411</v>
      </c>
      <c r="D1285" s="249"/>
      <c r="E1285" s="250">
        <v>1</v>
      </c>
      <c r="F1285" s="223"/>
      <c r="G1285" s="223"/>
      <c r="H1285" s="223"/>
      <c r="I1285" s="223"/>
      <c r="J1285" s="223"/>
      <c r="K1285" s="223"/>
      <c r="L1285" s="223"/>
      <c r="M1285" s="223"/>
      <c r="N1285" s="222"/>
      <c r="O1285" s="222"/>
      <c r="P1285" s="222"/>
      <c r="Q1285" s="222"/>
      <c r="R1285" s="223"/>
      <c r="S1285" s="223"/>
      <c r="T1285" s="223"/>
      <c r="U1285" s="223"/>
      <c r="V1285" s="223"/>
      <c r="W1285" s="223"/>
      <c r="X1285" s="223"/>
      <c r="Y1285" s="223"/>
      <c r="Z1285" s="212"/>
      <c r="AA1285" s="212"/>
      <c r="AB1285" s="212"/>
      <c r="AC1285" s="212"/>
      <c r="AD1285" s="212"/>
      <c r="AE1285" s="212"/>
      <c r="AF1285" s="212"/>
      <c r="AG1285" s="212" t="s">
        <v>267</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2" x14ac:dyDescent="0.2">
      <c r="A1286" s="219"/>
      <c r="B1286" s="220"/>
      <c r="C1286" s="256"/>
      <c r="D1286" s="241"/>
      <c r="E1286" s="241"/>
      <c r="F1286" s="241"/>
      <c r="G1286" s="241"/>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243</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ht="22.5" outlineLevel="1" x14ac:dyDescent="0.2">
      <c r="A1287" s="233">
        <v>305</v>
      </c>
      <c r="B1287" s="234" t="s">
        <v>1412</v>
      </c>
      <c r="C1287" s="244" t="s">
        <v>1413</v>
      </c>
      <c r="D1287" s="235" t="s">
        <v>398</v>
      </c>
      <c r="E1287" s="236">
        <v>1</v>
      </c>
      <c r="F1287" s="237">
        <f>H1287+J1287</f>
        <v>0</v>
      </c>
      <c r="G1287" s="237">
        <f>ROUND(E1287*F1287,2)</f>
        <v>0</v>
      </c>
      <c r="H1287" s="238"/>
      <c r="I1287" s="237">
        <f>ROUND(E1287*H1287,2)</f>
        <v>0</v>
      </c>
      <c r="J1287" s="238"/>
      <c r="K1287" s="237">
        <f>ROUND(E1287*J1287,2)</f>
        <v>0</v>
      </c>
      <c r="L1287" s="237">
        <v>21</v>
      </c>
      <c r="M1287" s="237">
        <f>G1287*(1+L1287/100)</f>
        <v>0</v>
      </c>
      <c r="N1287" s="236">
        <v>0</v>
      </c>
      <c r="O1287" s="236">
        <f>ROUND(E1287*N1287,2)</f>
        <v>0</v>
      </c>
      <c r="P1287" s="236">
        <v>0</v>
      </c>
      <c r="Q1287" s="236">
        <f>ROUND(E1287*P1287,2)</f>
        <v>0</v>
      </c>
      <c r="R1287" s="237"/>
      <c r="S1287" s="237" t="s">
        <v>497</v>
      </c>
      <c r="T1287" s="239" t="s">
        <v>239</v>
      </c>
      <c r="U1287" s="223">
        <v>0</v>
      </c>
      <c r="V1287" s="223">
        <f>ROUND(E1287*U1287,2)</f>
        <v>0</v>
      </c>
      <c r="W1287" s="223"/>
      <c r="X1287" s="223" t="s">
        <v>262</v>
      </c>
      <c r="Y1287" s="223" t="s">
        <v>241</v>
      </c>
      <c r="Z1287" s="212"/>
      <c r="AA1287" s="212"/>
      <c r="AB1287" s="212"/>
      <c r="AC1287" s="212"/>
      <c r="AD1287" s="212"/>
      <c r="AE1287" s="212"/>
      <c r="AF1287" s="212"/>
      <c r="AG1287" s="212" t="s">
        <v>263</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55" t="s">
        <v>1414</v>
      </c>
      <c r="D1288" s="249"/>
      <c r="E1288" s="250">
        <v>1</v>
      </c>
      <c r="F1288" s="223"/>
      <c r="G1288" s="223"/>
      <c r="H1288" s="223"/>
      <c r="I1288" s="223"/>
      <c r="J1288" s="223"/>
      <c r="K1288" s="223"/>
      <c r="L1288" s="223"/>
      <c r="M1288" s="223"/>
      <c r="N1288" s="222"/>
      <c r="O1288" s="222"/>
      <c r="P1288" s="222"/>
      <c r="Q1288" s="222"/>
      <c r="R1288" s="223"/>
      <c r="S1288" s="223"/>
      <c r="T1288" s="223"/>
      <c r="U1288" s="223"/>
      <c r="V1288" s="223"/>
      <c r="W1288" s="223"/>
      <c r="X1288" s="223"/>
      <c r="Y1288" s="223"/>
      <c r="Z1288" s="212"/>
      <c r="AA1288" s="212"/>
      <c r="AB1288" s="212"/>
      <c r="AC1288" s="212"/>
      <c r="AD1288" s="212"/>
      <c r="AE1288" s="212"/>
      <c r="AF1288" s="212"/>
      <c r="AG1288" s="212" t="s">
        <v>267</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2" x14ac:dyDescent="0.2">
      <c r="A1289" s="219"/>
      <c r="B1289" s="220"/>
      <c r="C1289" s="256"/>
      <c r="D1289" s="241"/>
      <c r="E1289" s="241"/>
      <c r="F1289" s="241"/>
      <c r="G1289" s="241"/>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243</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1" x14ac:dyDescent="0.2">
      <c r="A1290" s="233">
        <v>306</v>
      </c>
      <c r="B1290" s="234" t="s">
        <v>1415</v>
      </c>
      <c r="C1290" s="244" t="s">
        <v>1416</v>
      </c>
      <c r="D1290" s="235" t="s">
        <v>398</v>
      </c>
      <c r="E1290" s="236">
        <v>1</v>
      </c>
      <c r="F1290" s="237">
        <f>H1290+J1290</f>
        <v>0</v>
      </c>
      <c r="G1290" s="237">
        <f>ROUND(E1290*F1290,2)</f>
        <v>0</v>
      </c>
      <c r="H1290" s="238"/>
      <c r="I1290" s="237">
        <f>ROUND(E1290*H1290,2)</f>
        <v>0</v>
      </c>
      <c r="J1290" s="238"/>
      <c r="K1290" s="237">
        <f>ROUND(E1290*J1290,2)</f>
        <v>0</v>
      </c>
      <c r="L1290" s="237">
        <v>21</v>
      </c>
      <c r="M1290" s="237">
        <f>G1290*(1+L1290/100)</f>
        <v>0</v>
      </c>
      <c r="N1290" s="236">
        <v>0</v>
      </c>
      <c r="O1290" s="236">
        <f>ROUND(E1290*N1290,2)</f>
        <v>0</v>
      </c>
      <c r="P1290" s="236">
        <v>0</v>
      </c>
      <c r="Q1290" s="236">
        <f>ROUND(E1290*P1290,2)</f>
        <v>0</v>
      </c>
      <c r="R1290" s="237"/>
      <c r="S1290" s="237" t="s">
        <v>497</v>
      </c>
      <c r="T1290" s="239" t="s">
        <v>239</v>
      </c>
      <c r="U1290" s="223">
        <v>0</v>
      </c>
      <c r="V1290" s="223">
        <f>ROUND(E1290*U1290,2)</f>
        <v>0</v>
      </c>
      <c r="W1290" s="223"/>
      <c r="X1290" s="223" t="s">
        <v>262</v>
      </c>
      <c r="Y1290" s="223" t="s">
        <v>241</v>
      </c>
      <c r="Z1290" s="212"/>
      <c r="AA1290" s="212"/>
      <c r="AB1290" s="212"/>
      <c r="AC1290" s="212"/>
      <c r="AD1290" s="212"/>
      <c r="AE1290" s="212"/>
      <c r="AF1290" s="212"/>
      <c r="AG1290" s="212" t="s">
        <v>263</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2" x14ac:dyDescent="0.2">
      <c r="A1291" s="219"/>
      <c r="B1291" s="220"/>
      <c r="C1291" s="255" t="s">
        <v>1417</v>
      </c>
      <c r="D1291" s="249"/>
      <c r="E1291" s="250">
        <v>1</v>
      </c>
      <c r="F1291" s="223"/>
      <c r="G1291" s="223"/>
      <c r="H1291" s="223"/>
      <c r="I1291" s="223"/>
      <c r="J1291" s="223"/>
      <c r="K1291" s="223"/>
      <c r="L1291" s="223"/>
      <c r="M1291" s="223"/>
      <c r="N1291" s="222"/>
      <c r="O1291" s="222"/>
      <c r="P1291" s="222"/>
      <c r="Q1291" s="222"/>
      <c r="R1291" s="223"/>
      <c r="S1291" s="223"/>
      <c r="T1291" s="223"/>
      <c r="U1291" s="223"/>
      <c r="V1291" s="223"/>
      <c r="W1291" s="223"/>
      <c r="X1291" s="223"/>
      <c r="Y1291" s="223"/>
      <c r="Z1291" s="212"/>
      <c r="AA1291" s="212"/>
      <c r="AB1291" s="212"/>
      <c r="AC1291" s="212"/>
      <c r="AD1291" s="212"/>
      <c r="AE1291" s="212"/>
      <c r="AF1291" s="212"/>
      <c r="AG1291" s="212" t="s">
        <v>267</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56"/>
      <c r="D1292" s="241"/>
      <c r="E1292" s="241"/>
      <c r="F1292" s="241"/>
      <c r="G1292" s="241"/>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243</v>
      </c>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33">
        <v>307</v>
      </c>
      <c r="B1293" s="234" t="s">
        <v>1418</v>
      </c>
      <c r="C1293" s="244" t="s">
        <v>1419</v>
      </c>
      <c r="D1293" s="235" t="s">
        <v>327</v>
      </c>
      <c r="E1293" s="236">
        <v>8.83</v>
      </c>
      <c r="F1293" s="237">
        <f>H1293+J1293</f>
        <v>0</v>
      </c>
      <c r="G1293" s="237">
        <f>ROUND(E1293*F1293,2)</f>
        <v>0</v>
      </c>
      <c r="H1293" s="238"/>
      <c r="I1293" s="237">
        <f>ROUND(E1293*H1293,2)</f>
        <v>0</v>
      </c>
      <c r="J1293" s="238"/>
      <c r="K1293" s="237">
        <f>ROUND(E1293*J1293,2)</f>
        <v>0</v>
      </c>
      <c r="L1293" s="237">
        <v>21</v>
      </c>
      <c r="M1293" s="237">
        <f>G1293*(1+L1293/100)</f>
        <v>0</v>
      </c>
      <c r="N1293" s="236">
        <v>0</v>
      </c>
      <c r="O1293" s="236">
        <f>ROUND(E1293*N1293,2)</f>
        <v>0</v>
      </c>
      <c r="P1293" s="236">
        <v>0</v>
      </c>
      <c r="Q1293" s="236">
        <f>ROUND(E1293*P1293,2)</f>
        <v>0</v>
      </c>
      <c r="R1293" s="237"/>
      <c r="S1293" s="237" t="s">
        <v>497</v>
      </c>
      <c r="T1293" s="239" t="s">
        <v>239</v>
      </c>
      <c r="U1293" s="223">
        <v>0</v>
      </c>
      <c r="V1293" s="223">
        <f>ROUND(E1293*U1293,2)</f>
        <v>0</v>
      </c>
      <c r="W1293" s="223"/>
      <c r="X1293" s="223" t="s">
        <v>262</v>
      </c>
      <c r="Y1293" s="223" t="s">
        <v>241</v>
      </c>
      <c r="Z1293" s="212"/>
      <c r="AA1293" s="212"/>
      <c r="AB1293" s="212"/>
      <c r="AC1293" s="212"/>
      <c r="AD1293" s="212"/>
      <c r="AE1293" s="212"/>
      <c r="AF1293" s="212"/>
      <c r="AG1293" s="212" t="s">
        <v>263</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2" x14ac:dyDescent="0.2">
      <c r="A1294" s="219"/>
      <c r="B1294" s="220"/>
      <c r="C1294" s="255" t="s">
        <v>1420</v>
      </c>
      <c r="D1294" s="249"/>
      <c r="E1294" s="250">
        <v>6.08</v>
      </c>
      <c r="F1294" s="223"/>
      <c r="G1294" s="223"/>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267</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5" t="s">
        <v>1421</v>
      </c>
      <c r="D1295" s="249"/>
      <c r="E1295" s="250">
        <v>1.65</v>
      </c>
      <c r="F1295" s="223"/>
      <c r="G1295" s="223"/>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267</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5" t="s">
        <v>1422</v>
      </c>
      <c r="D1296" s="249"/>
      <c r="E1296" s="250">
        <v>1.1000000000000001</v>
      </c>
      <c r="F1296" s="223"/>
      <c r="G1296" s="223"/>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267</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2" x14ac:dyDescent="0.2">
      <c r="A1297" s="219"/>
      <c r="B1297" s="220"/>
      <c r="C1297" s="256"/>
      <c r="D1297" s="241"/>
      <c r="E1297" s="241"/>
      <c r="F1297" s="241"/>
      <c r="G1297" s="241"/>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243</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ht="22.5" outlineLevel="1" x14ac:dyDescent="0.2">
      <c r="A1298" s="233">
        <v>308</v>
      </c>
      <c r="B1298" s="234" t="s">
        <v>1423</v>
      </c>
      <c r="C1298" s="244" t="s">
        <v>1424</v>
      </c>
      <c r="D1298" s="235" t="s">
        <v>398</v>
      </c>
      <c r="E1298" s="236">
        <v>10</v>
      </c>
      <c r="F1298" s="237">
        <f>H1298+J1298</f>
        <v>0</v>
      </c>
      <c r="G1298" s="237">
        <f>ROUND(E1298*F1298,2)</f>
        <v>0</v>
      </c>
      <c r="H1298" s="238"/>
      <c r="I1298" s="237">
        <f>ROUND(E1298*H1298,2)</f>
        <v>0</v>
      </c>
      <c r="J1298" s="238"/>
      <c r="K1298" s="237">
        <f>ROUND(E1298*J1298,2)</f>
        <v>0</v>
      </c>
      <c r="L1298" s="237">
        <v>21</v>
      </c>
      <c r="M1298" s="237">
        <f>G1298*(1+L1298/100)</f>
        <v>0</v>
      </c>
      <c r="N1298" s="236">
        <v>8.0000000000000004E-4</v>
      </c>
      <c r="O1298" s="236">
        <f>ROUND(E1298*N1298,2)</f>
        <v>0.01</v>
      </c>
      <c r="P1298" s="236">
        <v>0</v>
      </c>
      <c r="Q1298" s="236">
        <f>ROUND(E1298*P1298,2)</f>
        <v>0</v>
      </c>
      <c r="R1298" s="237" t="s">
        <v>344</v>
      </c>
      <c r="S1298" s="237" t="s">
        <v>238</v>
      </c>
      <c r="T1298" s="239" t="s">
        <v>238</v>
      </c>
      <c r="U1298" s="223">
        <v>0</v>
      </c>
      <c r="V1298" s="223">
        <f>ROUND(E1298*U1298,2)</f>
        <v>0</v>
      </c>
      <c r="W1298" s="223"/>
      <c r="X1298" s="223" t="s">
        <v>345</v>
      </c>
      <c r="Y1298" s="223" t="s">
        <v>241</v>
      </c>
      <c r="Z1298" s="212"/>
      <c r="AA1298" s="212"/>
      <c r="AB1298" s="212"/>
      <c r="AC1298" s="212"/>
      <c r="AD1298" s="212"/>
      <c r="AE1298" s="212"/>
      <c r="AF1298" s="212"/>
      <c r="AG1298" s="212" t="s">
        <v>346</v>
      </c>
      <c r="AH1298" s="212"/>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2" x14ac:dyDescent="0.2">
      <c r="A1299" s="219"/>
      <c r="B1299" s="220"/>
      <c r="C1299" s="255" t="s">
        <v>1425</v>
      </c>
      <c r="D1299" s="249"/>
      <c r="E1299" s="250">
        <v>10</v>
      </c>
      <c r="F1299" s="223"/>
      <c r="G1299" s="223"/>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267</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2" x14ac:dyDescent="0.2">
      <c r="A1300" s="219"/>
      <c r="B1300" s="220"/>
      <c r="C1300" s="256"/>
      <c r="D1300" s="241"/>
      <c r="E1300" s="241"/>
      <c r="F1300" s="241"/>
      <c r="G1300" s="241"/>
      <c r="H1300" s="223"/>
      <c r="I1300" s="223"/>
      <c r="J1300" s="223"/>
      <c r="K1300" s="223"/>
      <c r="L1300" s="223"/>
      <c r="M1300" s="223"/>
      <c r="N1300" s="222"/>
      <c r="O1300" s="222"/>
      <c r="P1300" s="222"/>
      <c r="Q1300" s="222"/>
      <c r="R1300" s="223"/>
      <c r="S1300" s="223"/>
      <c r="T1300" s="223"/>
      <c r="U1300" s="223"/>
      <c r="V1300" s="223"/>
      <c r="W1300" s="223"/>
      <c r="X1300" s="223"/>
      <c r="Y1300" s="223"/>
      <c r="Z1300" s="212"/>
      <c r="AA1300" s="212"/>
      <c r="AB1300" s="212"/>
      <c r="AC1300" s="212"/>
      <c r="AD1300" s="212"/>
      <c r="AE1300" s="212"/>
      <c r="AF1300" s="212"/>
      <c r="AG1300" s="212" t="s">
        <v>243</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ht="45" outlineLevel="1" x14ac:dyDescent="0.2">
      <c r="A1301" s="233">
        <v>309</v>
      </c>
      <c r="B1301" s="234" t="s">
        <v>1426</v>
      </c>
      <c r="C1301" s="244" t="s">
        <v>1427</v>
      </c>
      <c r="D1301" s="235" t="s">
        <v>398</v>
      </c>
      <c r="E1301" s="236">
        <v>2</v>
      </c>
      <c r="F1301" s="237">
        <f>H1301+J1301</f>
        <v>0</v>
      </c>
      <c r="G1301" s="237">
        <f>ROUND(E1301*F1301,2)</f>
        <v>0</v>
      </c>
      <c r="H1301" s="238"/>
      <c r="I1301" s="237">
        <f>ROUND(E1301*H1301,2)</f>
        <v>0</v>
      </c>
      <c r="J1301" s="238"/>
      <c r="K1301" s="237">
        <f>ROUND(E1301*J1301,2)</f>
        <v>0</v>
      </c>
      <c r="L1301" s="237">
        <v>21</v>
      </c>
      <c r="M1301" s="237">
        <f>G1301*(1+L1301/100)</f>
        <v>0</v>
      </c>
      <c r="N1301" s="236">
        <v>1.7000000000000001E-2</v>
      </c>
      <c r="O1301" s="236">
        <f>ROUND(E1301*N1301,2)</f>
        <v>0.03</v>
      </c>
      <c r="P1301" s="236">
        <v>0</v>
      </c>
      <c r="Q1301" s="236">
        <f>ROUND(E1301*P1301,2)</f>
        <v>0</v>
      </c>
      <c r="R1301" s="237" t="s">
        <v>344</v>
      </c>
      <c r="S1301" s="237" t="s">
        <v>238</v>
      </c>
      <c r="T1301" s="239" t="s">
        <v>238</v>
      </c>
      <c r="U1301" s="223">
        <v>0</v>
      </c>
      <c r="V1301" s="223">
        <f>ROUND(E1301*U1301,2)</f>
        <v>0</v>
      </c>
      <c r="W1301" s="223"/>
      <c r="X1301" s="223" t="s">
        <v>345</v>
      </c>
      <c r="Y1301" s="223" t="s">
        <v>241</v>
      </c>
      <c r="Z1301" s="212"/>
      <c r="AA1301" s="212"/>
      <c r="AB1301" s="212"/>
      <c r="AC1301" s="212"/>
      <c r="AD1301" s="212"/>
      <c r="AE1301" s="212"/>
      <c r="AF1301" s="212"/>
      <c r="AG1301" s="212" t="s">
        <v>346</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55" t="s">
        <v>1428</v>
      </c>
      <c r="D1302" s="249"/>
      <c r="E1302" s="250">
        <v>1</v>
      </c>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267</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55" t="s">
        <v>1429</v>
      </c>
      <c r="D1303" s="249"/>
      <c r="E1303" s="250">
        <v>1</v>
      </c>
      <c r="F1303" s="223"/>
      <c r="G1303" s="223"/>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267</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2" x14ac:dyDescent="0.2">
      <c r="A1304" s="219"/>
      <c r="B1304" s="220"/>
      <c r="C1304" s="256"/>
      <c r="D1304" s="241"/>
      <c r="E1304" s="241"/>
      <c r="F1304" s="241"/>
      <c r="G1304" s="241"/>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243</v>
      </c>
      <c r="AH1304" s="212"/>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ht="45" outlineLevel="1" x14ac:dyDescent="0.2">
      <c r="A1305" s="233">
        <v>310</v>
      </c>
      <c r="B1305" s="234" t="s">
        <v>1430</v>
      </c>
      <c r="C1305" s="244" t="s">
        <v>1431</v>
      </c>
      <c r="D1305" s="235" t="s">
        <v>398</v>
      </c>
      <c r="E1305" s="236">
        <v>3</v>
      </c>
      <c r="F1305" s="237">
        <f>H1305+J1305</f>
        <v>0</v>
      </c>
      <c r="G1305" s="237">
        <f>ROUND(E1305*F1305,2)</f>
        <v>0</v>
      </c>
      <c r="H1305" s="238"/>
      <c r="I1305" s="237">
        <f>ROUND(E1305*H1305,2)</f>
        <v>0</v>
      </c>
      <c r="J1305" s="238"/>
      <c r="K1305" s="237">
        <f>ROUND(E1305*J1305,2)</f>
        <v>0</v>
      </c>
      <c r="L1305" s="237">
        <v>21</v>
      </c>
      <c r="M1305" s="237">
        <f>G1305*(1+L1305/100)</f>
        <v>0</v>
      </c>
      <c r="N1305" s="236">
        <v>1.9E-2</v>
      </c>
      <c r="O1305" s="236">
        <f>ROUND(E1305*N1305,2)</f>
        <v>0.06</v>
      </c>
      <c r="P1305" s="236">
        <v>0</v>
      </c>
      <c r="Q1305" s="236">
        <f>ROUND(E1305*P1305,2)</f>
        <v>0</v>
      </c>
      <c r="R1305" s="237" t="s">
        <v>344</v>
      </c>
      <c r="S1305" s="237" t="s">
        <v>238</v>
      </c>
      <c r="T1305" s="239" t="s">
        <v>238</v>
      </c>
      <c r="U1305" s="223">
        <v>0</v>
      </c>
      <c r="V1305" s="223">
        <f>ROUND(E1305*U1305,2)</f>
        <v>0</v>
      </c>
      <c r="W1305" s="223"/>
      <c r="X1305" s="223" t="s">
        <v>345</v>
      </c>
      <c r="Y1305" s="223" t="s">
        <v>241</v>
      </c>
      <c r="Z1305" s="212"/>
      <c r="AA1305" s="212"/>
      <c r="AB1305" s="212"/>
      <c r="AC1305" s="212"/>
      <c r="AD1305" s="212"/>
      <c r="AE1305" s="212"/>
      <c r="AF1305" s="212"/>
      <c r="AG1305" s="212" t="s">
        <v>346</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2" x14ac:dyDescent="0.2">
      <c r="A1306" s="219"/>
      <c r="B1306" s="220"/>
      <c r="C1306" s="255" t="s">
        <v>1432</v>
      </c>
      <c r="D1306" s="249"/>
      <c r="E1306" s="250">
        <v>2</v>
      </c>
      <c r="F1306" s="223"/>
      <c r="G1306" s="223"/>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267</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55" t="s">
        <v>1433</v>
      </c>
      <c r="D1307" s="249"/>
      <c r="E1307" s="250">
        <v>1</v>
      </c>
      <c r="F1307" s="223"/>
      <c r="G1307" s="223"/>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267</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2" x14ac:dyDescent="0.2">
      <c r="A1308" s="219"/>
      <c r="B1308" s="220"/>
      <c r="C1308" s="256"/>
      <c r="D1308" s="241"/>
      <c r="E1308" s="241"/>
      <c r="F1308" s="241"/>
      <c r="G1308" s="241"/>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243</v>
      </c>
      <c r="AH1308" s="212"/>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ht="45" outlineLevel="1" x14ac:dyDescent="0.2">
      <c r="A1309" s="233">
        <v>311</v>
      </c>
      <c r="B1309" s="234" t="s">
        <v>1434</v>
      </c>
      <c r="C1309" s="244" t="s">
        <v>1435</v>
      </c>
      <c r="D1309" s="235" t="s">
        <v>398</v>
      </c>
      <c r="E1309" s="236">
        <v>5</v>
      </c>
      <c r="F1309" s="237">
        <f>H1309+J1309</f>
        <v>0</v>
      </c>
      <c r="G1309" s="237">
        <f>ROUND(E1309*F1309,2)</f>
        <v>0</v>
      </c>
      <c r="H1309" s="238"/>
      <c r="I1309" s="237">
        <f>ROUND(E1309*H1309,2)</f>
        <v>0</v>
      </c>
      <c r="J1309" s="238"/>
      <c r="K1309" s="237">
        <f>ROUND(E1309*J1309,2)</f>
        <v>0</v>
      </c>
      <c r="L1309" s="237">
        <v>21</v>
      </c>
      <c r="M1309" s="237">
        <f>G1309*(1+L1309/100)</f>
        <v>0</v>
      </c>
      <c r="N1309" s="236">
        <v>2.5000000000000001E-2</v>
      </c>
      <c r="O1309" s="236">
        <f>ROUND(E1309*N1309,2)</f>
        <v>0.13</v>
      </c>
      <c r="P1309" s="236">
        <v>0</v>
      </c>
      <c r="Q1309" s="236">
        <f>ROUND(E1309*P1309,2)</f>
        <v>0</v>
      </c>
      <c r="R1309" s="237" t="s">
        <v>344</v>
      </c>
      <c r="S1309" s="237" t="s">
        <v>238</v>
      </c>
      <c r="T1309" s="239" t="s">
        <v>238</v>
      </c>
      <c r="U1309" s="223">
        <v>0</v>
      </c>
      <c r="V1309" s="223">
        <f>ROUND(E1309*U1309,2)</f>
        <v>0</v>
      </c>
      <c r="W1309" s="223"/>
      <c r="X1309" s="223" t="s">
        <v>345</v>
      </c>
      <c r="Y1309" s="223" t="s">
        <v>241</v>
      </c>
      <c r="Z1309" s="212"/>
      <c r="AA1309" s="212"/>
      <c r="AB1309" s="212"/>
      <c r="AC1309" s="212"/>
      <c r="AD1309" s="212"/>
      <c r="AE1309" s="212"/>
      <c r="AF1309" s="212"/>
      <c r="AG1309" s="212" t="s">
        <v>346</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2" x14ac:dyDescent="0.2">
      <c r="A1310" s="219"/>
      <c r="B1310" s="220"/>
      <c r="C1310" s="255" t="s">
        <v>1436</v>
      </c>
      <c r="D1310" s="249"/>
      <c r="E1310" s="250">
        <v>5</v>
      </c>
      <c r="F1310" s="223"/>
      <c r="G1310" s="223"/>
      <c r="H1310" s="223"/>
      <c r="I1310" s="223"/>
      <c r="J1310" s="223"/>
      <c r="K1310" s="223"/>
      <c r="L1310" s="223"/>
      <c r="M1310" s="223"/>
      <c r="N1310" s="222"/>
      <c r="O1310" s="222"/>
      <c r="P1310" s="222"/>
      <c r="Q1310" s="222"/>
      <c r="R1310" s="223"/>
      <c r="S1310" s="223"/>
      <c r="T1310" s="223"/>
      <c r="U1310" s="223"/>
      <c r="V1310" s="223"/>
      <c r="W1310" s="223"/>
      <c r="X1310" s="223"/>
      <c r="Y1310" s="223"/>
      <c r="Z1310" s="212"/>
      <c r="AA1310" s="212"/>
      <c r="AB1310" s="212"/>
      <c r="AC1310" s="212"/>
      <c r="AD1310" s="212"/>
      <c r="AE1310" s="212"/>
      <c r="AF1310" s="212"/>
      <c r="AG1310" s="212" t="s">
        <v>267</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2" x14ac:dyDescent="0.2">
      <c r="A1311" s="219"/>
      <c r="B1311" s="220"/>
      <c r="C1311" s="256"/>
      <c r="D1311" s="241"/>
      <c r="E1311" s="241"/>
      <c r="F1311" s="241"/>
      <c r="G1311" s="241"/>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243</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1" x14ac:dyDescent="0.2">
      <c r="A1312" s="233">
        <v>312</v>
      </c>
      <c r="B1312" s="234" t="s">
        <v>1437</v>
      </c>
      <c r="C1312" s="244" t="s">
        <v>1438</v>
      </c>
      <c r="D1312" s="235" t="s">
        <v>398</v>
      </c>
      <c r="E1312" s="236">
        <v>2</v>
      </c>
      <c r="F1312" s="237">
        <f>H1312+J1312</f>
        <v>0</v>
      </c>
      <c r="G1312" s="237">
        <f>ROUND(E1312*F1312,2)</f>
        <v>0</v>
      </c>
      <c r="H1312" s="238"/>
      <c r="I1312" s="237">
        <f>ROUND(E1312*H1312,2)</f>
        <v>0</v>
      </c>
      <c r="J1312" s="238"/>
      <c r="K1312" s="237">
        <f>ROUND(E1312*J1312,2)</f>
        <v>0</v>
      </c>
      <c r="L1312" s="237">
        <v>21</v>
      </c>
      <c r="M1312" s="237">
        <f>G1312*(1+L1312/100)</f>
        <v>0</v>
      </c>
      <c r="N1312" s="236">
        <v>0</v>
      </c>
      <c r="O1312" s="236">
        <f>ROUND(E1312*N1312,2)</f>
        <v>0</v>
      </c>
      <c r="P1312" s="236">
        <v>0</v>
      </c>
      <c r="Q1312" s="236">
        <f>ROUND(E1312*P1312,2)</f>
        <v>0</v>
      </c>
      <c r="R1312" s="237"/>
      <c r="S1312" s="237" t="s">
        <v>497</v>
      </c>
      <c r="T1312" s="239" t="s">
        <v>239</v>
      </c>
      <c r="U1312" s="223">
        <v>0</v>
      </c>
      <c r="V1312" s="223">
        <f>ROUND(E1312*U1312,2)</f>
        <v>0</v>
      </c>
      <c r="W1312" s="223"/>
      <c r="X1312" s="223" t="s">
        <v>345</v>
      </c>
      <c r="Y1312" s="223" t="s">
        <v>241</v>
      </c>
      <c r="Z1312" s="212"/>
      <c r="AA1312" s="212"/>
      <c r="AB1312" s="212"/>
      <c r="AC1312" s="212"/>
      <c r="AD1312" s="212"/>
      <c r="AE1312" s="212"/>
      <c r="AF1312" s="212"/>
      <c r="AG1312" s="212" t="s">
        <v>346</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55" t="s">
        <v>1439</v>
      </c>
      <c r="D1313" s="249"/>
      <c r="E1313" s="250">
        <v>2</v>
      </c>
      <c r="F1313" s="223"/>
      <c r="G1313" s="223"/>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267</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2" x14ac:dyDescent="0.2">
      <c r="A1314" s="219"/>
      <c r="B1314" s="220"/>
      <c r="C1314" s="256"/>
      <c r="D1314" s="241"/>
      <c r="E1314" s="241"/>
      <c r="F1314" s="241"/>
      <c r="G1314" s="241"/>
      <c r="H1314" s="223"/>
      <c r="I1314" s="223"/>
      <c r="J1314" s="223"/>
      <c r="K1314" s="223"/>
      <c r="L1314" s="223"/>
      <c r="M1314" s="223"/>
      <c r="N1314" s="222"/>
      <c r="O1314" s="222"/>
      <c r="P1314" s="222"/>
      <c r="Q1314" s="222"/>
      <c r="R1314" s="223"/>
      <c r="S1314" s="223"/>
      <c r="T1314" s="223"/>
      <c r="U1314" s="223"/>
      <c r="V1314" s="223"/>
      <c r="W1314" s="223"/>
      <c r="X1314" s="223"/>
      <c r="Y1314" s="223"/>
      <c r="Z1314" s="212"/>
      <c r="AA1314" s="212"/>
      <c r="AB1314" s="212"/>
      <c r="AC1314" s="212"/>
      <c r="AD1314" s="212"/>
      <c r="AE1314" s="212"/>
      <c r="AF1314" s="212"/>
      <c r="AG1314" s="212" t="s">
        <v>243</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2.5" outlineLevel="1" x14ac:dyDescent="0.2">
      <c r="A1315" s="233">
        <v>313</v>
      </c>
      <c r="B1315" s="234" t="s">
        <v>1440</v>
      </c>
      <c r="C1315" s="244" t="s">
        <v>1441</v>
      </c>
      <c r="D1315" s="235" t="s">
        <v>398</v>
      </c>
      <c r="E1315" s="236">
        <v>1</v>
      </c>
      <c r="F1315" s="237">
        <f>H1315+J1315</f>
        <v>0</v>
      </c>
      <c r="G1315" s="237">
        <f>ROUND(E1315*F1315,2)</f>
        <v>0</v>
      </c>
      <c r="H1315" s="238"/>
      <c r="I1315" s="237">
        <f>ROUND(E1315*H1315,2)</f>
        <v>0</v>
      </c>
      <c r="J1315" s="238"/>
      <c r="K1315" s="237">
        <f>ROUND(E1315*J1315,2)</f>
        <v>0</v>
      </c>
      <c r="L1315" s="237">
        <v>21</v>
      </c>
      <c r="M1315" s="237">
        <f>G1315*(1+L1315/100)</f>
        <v>0</v>
      </c>
      <c r="N1315" s="236">
        <v>2.4E-2</v>
      </c>
      <c r="O1315" s="236">
        <f>ROUND(E1315*N1315,2)</f>
        <v>0.02</v>
      </c>
      <c r="P1315" s="236">
        <v>0</v>
      </c>
      <c r="Q1315" s="236">
        <f>ROUND(E1315*P1315,2)</f>
        <v>0</v>
      </c>
      <c r="R1315" s="237" t="s">
        <v>344</v>
      </c>
      <c r="S1315" s="237" t="s">
        <v>238</v>
      </c>
      <c r="T1315" s="239" t="s">
        <v>238</v>
      </c>
      <c r="U1315" s="223">
        <v>0</v>
      </c>
      <c r="V1315" s="223">
        <f>ROUND(E1315*U1315,2)</f>
        <v>0</v>
      </c>
      <c r="W1315" s="223"/>
      <c r="X1315" s="223" t="s">
        <v>345</v>
      </c>
      <c r="Y1315" s="223" t="s">
        <v>241</v>
      </c>
      <c r="Z1315" s="212"/>
      <c r="AA1315" s="212"/>
      <c r="AB1315" s="212"/>
      <c r="AC1315" s="212"/>
      <c r="AD1315" s="212"/>
      <c r="AE1315" s="212"/>
      <c r="AF1315" s="212"/>
      <c r="AG1315" s="212" t="s">
        <v>346</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55" t="s">
        <v>1429</v>
      </c>
      <c r="D1316" s="249"/>
      <c r="E1316" s="250">
        <v>1</v>
      </c>
      <c r="F1316" s="223"/>
      <c r="G1316" s="223"/>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267</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2" x14ac:dyDescent="0.2">
      <c r="A1317" s="219"/>
      <c r="B1317" s="220"/>
      <c r="C1317" s="256"/>
      <c r="D1317" s="241"/>
      <c r="E1317" s="241"/>
      <c r="F1317" s="241"/>
      <c r="G1317" s="241"/>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243</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ht="22.5" outlineLevel="1" x14ac:dyDescent="0.2">
      <c r="A1318" s="233">
        <v>314</v>
      </c>
      <c r="B1318" s="234" t="s">
        <v>1442</v>
      </c>
      <c r="C1318" s="244" t="s">
        <v>1443</v>
      </c>
      <c r="D1318" s="235" t="s">
        <v>398</v>
      </c>
      <c r="E1318" s="236">
        <v>1</v>
      </c>
      <c r="F1318" s="237">
        <f>H1318+J1318</f>
        <v>0</v>
      </c>
      <c r="G1318" s="237">
        <f>ROUND(E1318*F1318,2)</f>
        <v>0</v>
      </c>
      <c r="H1318" s="238"/>
      <c r="I1318" s="237">
        <f>ROUND(E1318*H1318,2)</f>
        <v>0</v>
      </c>
      <c r="J1318" s="238"/>
      <c r="K1318" s="237">
        <f>ROUND(E1318*J1318,2)</f>
        <v>0</v>
      </c>
      <c r="L1318" s="237">
        <v>21</v>
      </c>
      <c r="M1318" s="237">
        <f>G1318*(1+L1318/100)</f>
        <v>0</v>
      </c>
      <c r="N1318" s="236">
        <v>2.4E-2</v>
      </c>
      <c r="O1318" s="236">
        <f>ROUND(E1318*N1318,2)</f>
        <v>0.02</v>
      </c>
      <c r="P1318" s="236">
        <v>0</v>
      </c>
      <c r="Q1318" s="236">
        <f>ROUND(E1318*P1318,2)</f>
        <v>0</v>
      </c>
      <c r="R1318" s="237" t="s">
        <v>344</v>
      </c>
      <c r="S1318" s="237" t="s">
        <v>238</v>
      </c>
      <c r="T1318" s="239" t="s">
        <v>238</v>
      </c>
      <c r="U1318" s="223">
        <v>0</v>
      </c>
      <c r="V1318" s="223">
        <f>ROUND(E1318*U1318,2)</f>
        <v>0</v>
      </c>
      <c r="W1318" s="223"/>
      <c r="X1318" s="223" t="s">
        <v>345</v>
      </c>
      <c r="Y1318" s="223" t="s">
        <v>241</v>
      </c>
      <c r="Z1318" s="212"/>
      <c r="AA1318" s="212"/>
      <c r="AB1318" s="212"/>
      <c r="AC1318" s="212"/>
      <c r="AD1318" s="212"/>
      <c r="AE1318" s="212"/>
      <c r="AF1318" s="212"/>
      <c r="AG1318" s="212" t="s">
        <v>346</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55" t="s">
        <v>1433</v>
      </c>
      <c r="D1319" s="249"/>
      <c r="E1319" s="250">
        <v>1</v>
      </c>
      <c r="F1319" s="223"/>
      <c r="G1319" s="223"/>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267</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2" x14ac:dyDescent="0.2">
      <c r="A1320" s="219"/>
      <c r="B1320" s="220"/>
      <c r="C1320" s="256"/>
      <c r="D1320" s="241"/>
      <c r="E1320" s="241"/>
      <c r="F1320" s="241"/>
      <c r="G1320" s="241"/>
      <c r="H1320" s="223"/>
      <c r="I1320" s="223"/>
      <c r="J1320" s="223"/>
      <c r="K1320" s="223"/>
      <c r="L1320" s="223"/>
      <c r="M1320" s="223"/>
      <c r="N1320" s="222"/>
      <c r="O1320" s="222"/>
      <c r="P1320" s="222"/>
      <c r="Q1320" s="222"/>
      <c r="R1320" s="223"/>
      <c r="S1320" s="223"/>
      <c r="T1320" s="223"/>
      <c r="U1320" s="223"/>
      <c r="V1320" s="223"/>
      <c r="W1320" s="223"/>
      <c r="X1320" s="223"/>
      <c r="Y1320" s="223"/>
      <c r="Z1320" s="212"/>
      <c r="AA1320" s="212"/>
      <c r="AB1320" s="212"/>
      <c r="AC1320" s="212"/>
      <c r="AD1320" s="212"/>
      <c r="AE1320" s="212"/>
      <c r="AF1320" s="212"/>
      <c r="AG1320" s="212" t="s">
        <v>243</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ht="22.5" outlineLevel="1" x14ac:dyDescent="0.2">
      <c r="A1321" s="233">
        <v>315</v>
      </c>
      <c r="B1321" s="234" t="s">
        <v>1444</v>
      </c>
      <c r="C1321" s="244" t="s">
        <v>1445</v>
      </c>
      <c r="D1321" s="235" t="s">
        <v>398</v>
      </c>
      <c r="E1321" s="236">
        <v>1</v>
      </c>
      <c r="F1321" s="237">
        <f>H1321+J1321</f>
        <v>0</v>
      </c>
      <c r="G1321" s="237">
        <f>ROUND(E1321*F1321,2)</f>
        <v>0</v>
      </c>
      <c r="H1321" s="238"/>
      <c r="I1321" s="237">
        <f>ROUND(E1321*H1321,2)</f>
        <v>0</v>
      </c>
      <c r="J1321" s="238"/>
      <c r="K1321" s="237">
        <f>ROUND(E1321*J1321,2)</f>
        <v>0</v>
      </c>
      <c r="L1321" s="237">
        <v>21</v>
      </c>
      <c r="M1321" s="237">
        <f>G1321*(1+L1321/100)</f>
        <v>0</v>
      </c>
      <c r="N1321" s="236">
        <v>1.6E-2</v>
      </c>
      <c r="O1321" s="236">
        <f>ROUND(E1321*N1321,2)</f>
        <v>0.02</v>
      </c>
      <c r="P1321" s="236">
        <v>0</v>
      </c>
      <c r="Q1321" s="236">
        <f>ROUND(E1321*P1321,2)</f>
        <v>0</v>
      </c>
      <c r="R1321" s="237" t="s">
        <v>344</v>
      </c>
      <c r="S1321" s="237" t="s">
        <v>238</v>
      </c>
      <c r="T1321" s="239" t="s">
        <v>238</v>
      </c>
      <c r="U1321" s="223">
        <v>0</v>
      </c>
      <c r="V1321" s="223">
        <f>ROUND(E1321*U1321,2)</f>
        <v>0</v>
      </c>
      <c r="W1321" s="223"/>
      <c r="X1321" s="223" t="s">
        <v>345</v>
      </c>
      <c r="Y1321" s="223" t="s">
        <v>241</v>
      </c>
      <c r="Z1321" s="212"/>
      <c r="AA1321" s="212"/>
      <c r="AB1321" s="212"/>
      <c r="AC1321" s="212"/>
      <c r="AD1321" s="212"/>
      <c r="AE1321" s="212"/>
      <c r="AF1321" s="212"/>
      <c r="AG1321" s="212" t="s">
        <v>346</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2" x14ac:dyDescent="0.2">
      <c r="A1322" s="219"/>
      <c r="B1322" s="220"/>
      <c r="C1322" s="255" t="s">
        <v>1428</v>
      </c>
      <c r="D1322" s="249"/>
      <c r="E1322" s="250">
        <v>1</v>
      </c>
      <c r="F1322" s="223"/>
      <c r="G1322" s="223"/>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267</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56"/>
      <c r="D1323" s="241"/>
      <c r="E1323" s="241"/>
      <c r="F1323" s="241"/>
      <c r="G1323" s="241"/>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243</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ht="22.5" outlineLevel="1" x14ac:dyDescent="0.2">
      <c r="A1324" s="233">
        <v>316</v>
      </c>
      <c r="B1324" s="234" t="s">
        <v>1446</v>
      </c>
      <c r="C1324" s="244" t="s">
        <v>1447</v>
      </c>
      <c r="D1324" s="235" t="s">
        <v>398</v>
      </c>
      <c r="E1324" s="236">
        <v>4</v>
      </c>
      <c r="F1324" s="237">
        <f>H1324+J1324</f>
        <v>0</v>
      </c>
      <c r="G1324" s="237">
        <f>ROUND(E1324*F1324,2)</f>
        <v>0</v>
      </c>
      <c r="H1324" s="238"/>
      <c r="I1324" s="237">
        <f>ROUND(E1324*H1324,2)</f>
        <v>0</v>
      </c>
      <c r="J1324" s="238"/>
      <c r="K1324" s="237">
        <f>ROUND(E1324*J1324,2)</f>
        <v>0</v>
      </c>
      <c r="L1324" s="237">
        <v>21</v>
      </c>
      <c r="M1324" s="237">
        <f>G1324*(1+L1324/100)</f>
        <v>0</v>
      </c>
      <c r="N1324" s="236">
        <v>1.6E-2</v>
      </c>
      <c r="O1324" s="236">
        <f>ROUND(E1324*N1324,2)</f>
        <v>0.06</v>
      </c>
      <c r="P1324" s="236">
        <v>0</v>
      </c>
      <c r="Q1324" s="236">
        <f>ROUND(E1324*P1324,2)</f>
        <v>0</v>
      </c>
      <c r="R1324" s="237" t="s">
        <v>344</v>
      </c>
      <c r="S1324" s="237" t="s">
        <v>238</v>
      </c>
      <c r="T1324" s="239" t="s">
        <v>238</v>
      </c>
      <c r="U1324" s="223">
        <v>0</v>
      </c>
      <c r="V1324" s="223">
        <f>ROUND(E1324*U1324,2)</f>
        <v>0</v>
      </c>
      <c r="W1324" s="223"/>
      <c r="X1324" s="223" t="s">
        <v>345</v>
      </c>
      <c r="Y1324" s="223" t="s">
        <v>241</v>
      </c>
      <c r="Z1324" s="212"/>
      <c r="AA1324" s="212"/>
      <c r="AB1324" s="212"/>
      <c r="AC1324" s="212"/>
      <c r="AD1324" s="212"/>
      <c r="AE1324" s="212"/>
      <c r="AF1324" s="212"/>
      <c r="AG1324" s="212" t="s">
        <v>346</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2" x14ac:dyDescent="0.2">
      <c r="A1325" s="219"/>
      <c r="B1325" s="220"/>
      <c r="C1325" s="255" t="s">
        <v>1448</v>
      </c>
      <c r="D1325" s="249"/>
      <c r="E1325" s="250">
        <v>2</v>
      </c>
      <c r="F1325" s="223"/>
      <c r="G1325" s="223"/>
      <c r="H1325" s="223"/>
      <c r="I1325" s="223"/>
      <c r="J1325" s="223"/>
      <c r="K1325" s="223"/>
      <c r="L1325" s="223"/>
      <c r="M1325" s="223"/>
      <c r="N1325" s="222"/>
      <c r="O1325" s="222"/>
      <c r="P1325" s="222"/>
      <c r="Q1325" s="222"/>
      <c r="R1325" s="223"/>
      <c r="S1325" s="223"/>
      <c r="T1325" s="223"/>
      <c r="U1325" s="223"/>
      <c r="V1325" s="223"/>
      <c r="W1325" s="223"/>
      <c r="X1325" s="223"/>
      <c r="Y1325" s="223"/>
      <c r="Z1325" s="212"/>
      <c r="AA1325" s="212"/>
      <c r="AB1325" s="212"/>
      <c r="AC1325" s="212"/>
      <c r="AD1325" s="212"/>
      <c r="AE1325" s="212"/>
      <c r="AF1325" s="212"/>
      <c r="AG1325" s="212" t="s">
        <v>267</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55" t="s">
        <v>1449</v>
      </c>
      <c r="D1326" s="249"/>
      <c r="E1326" s="250">
        <v>2</v>
      </c>
      <c r="F1326" s="223"/>
      <c r="G1326" s="223"/>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267</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2" x14ac:dyDescent="0.2">
      <c r="A1327" s="219"/>
      <c r="B1327" s="220"/>
      <c r="C1327" s="256"/>
      <c r="D1327" s="241"/>
      <c r="E1327" s="241"/>
      <c r="F1327" s="241"/>
      <c r="G1327" s="241"/>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243</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ht="22.5" outlineLevel="1" x14ac:dyDescent="0.2">
      <c r="A1328" s="233">
        <v>317</v>
      </c>
      <c r="B1328" s="234" t="s">
        <v>1450</v>
      </c>
      <c r="C1328" s="244" t="s">
        <v>1451</v>
      </c>
      <c r="D1328" s="235" t="s">
        <v>398</v>
      </c>
      <c r="E1328" s="236">
        <v>4</v>
      </c>
      <c r="F1328" s="237">
        <f>H1328+J1328</f>
        <v>0</v>
      </c>
      <c r="G1328" s="237">
        <f>ROUND(E1328*F1328,2)</f>
        <v>0</v>
      </c>
      <c r="H1328" s="238"/>
      <c r="I1328" s="237">
        <f>ROUND(E1328*H1328,2)</f>
        <v>0</v>
      </c>
      <c r="J1328" s="238"/>
      <c r="K1328" s="237">
        <f>ROUND(E1328*J1328,2)</f>
        <v>0</v>
      </c>
      <c r="L1328" s="237">
        <v>21</v>
      </c>
      <c r="M1328" s="237">
        <f>G1328*(1+L1328/100)</f>
        <v>0</v>
      </c>
      <c r="N1328" s="236">
        <v>0.03</v>
      </c>
      <c r="O1328" s="236">
        <f>ROUND(E1328*N1328,2)</f>
        <v>0.12</v>
      </c>
      <c r="P1328" s="236">
        <v>0</v>
      </c>
      <c r="Q1328" s="236">
        <f>ROUND(E1328*P1328,2)</f>
        <v>0</v>
      </c>
      <c r="R1328" s="237" t="s">
        <v>344</v>
      </c>
      <c r="S1328" s="237" t="s">
        <v>238</v>
      </c>
      <c r="T1328" s="239" t="s">
        <v>238</v>
      </c>
      <c r="U1328" s="223">
        <v>0</v>
      </c>
      <c r="V1328" s="223">
        <f>ROUND(E1328*U1328,2)</f>
        <v>0</v>
      </c>
      <c r="W1328" s="223"/>
      <c r="X1328" s="223" t="s">
        <v>345</v>
      </c>
      <c r="Y1328" s="223" t="s">
        <v>241</v>
      </c>
      <c r="Z1328" s="212"/>
      <c r="AA1328" s="212"/>
      <c r="AB1328" s="212"/>
      <c r="AC1328" s="212"/>
      <c r="AD1328" s="212"/>
      <c r="AE1328" s="212"/>
      <c r="AF1328" s="212"/>
      <c r="AG1328" s="212" t="s">
        <v>346</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2" x14ac:dyDescent="0.2">
      <c r="A1329" s="219"/>
      <c r="B1329" s="220"/>
      <c r="C1329" s="255" t="s">
        <v>1452</v>
      </c>
      <c r="D1329" s="249"/>
      <c r="E1329" s="250">
        <v>1</v>
      </c>
      <c r="F1329" s="223"/>
      <c r="G1329" s="223"/>
      <c r="H1329" s="223"/>
      <c r="I1329" s="223"/>
      <c r="J1329" s="223"/>
      <c r="K1329" s="223"/>
      <c r="L1329" s="223"/>
      <c r="M1329" s="223"/>
      <c r="N1329" s="222"/>
      <c r="O1329" s="222"/>
      <c r="P1329" s="222"/>
      <c r="Q1329" s="222"/>
      <c r="R1329" s="223"/>
      <c r="S1329" s="223"/>
      <c r="T1329" s="223"/>
      <c r="U1329" s="223"/>
      <c r="V1329" s="223"/>
      <c r="W1329" s="223"/>
      <c r="X1329" s="223"/>
      <c r="Y1329" s="223"/>
      <c r="Z1329" s="212"/>
      <c r="AA1329" s="212"/>
      <c r="AB1329" s="212"/>
      <c r="AC1329" s="212"/>
      <c r="AD1329" s="212"/>
      <c r="AE1329" s="212"/>
      <c r="AF1329" s="212"/>
      <c r="AG1329" s="212" t="s">
        <v>267</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55" t="s">
        <v>1453</v>
      </c>
      <c r="D1330" s="249"/>
      <c r="E1330" s="250">
        <v>3</v>
      </c>
      <c r="F1330" s="223"/>
      <c r="G1330" s="22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267</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56"/>
      <c r="D1331" s="241"/>
      <c r="E1331" s="241"/>
      <c r="F1331" s="241"/>
      <c r="G1331" s="241"/>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243</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1" x14ac:dyDescent="0.2">
      <c r="A1332" s="219">
        <v>318</v>
      </c>
      <c r="B1332" s="220" t="s">
        <v>1454</v>
      </c>
      <c r="C1332" s="257" t="s">
        <v>1455</v>
      </c>
      <c r="D1332" s="221" t="s">
        <v>0</v>
      </c>
      <c r="E1332" s="240"/>
      <c r="F1332" s="223">
        <f>H1332+J1332</f>
        <v>0</v>
      </c>
      <c r="G1332" s="223">
        <f>ROUND(E1332*F1332,2)</f>
        <v>0</v>
      </c>
      <c r="H1332" s="224"/>
      <c r="I1332" s="223">
        <f>ROUND(E1332*H1332,2)</f>
        <v>0</v>
      </c>
      <c r="J1332" s="224"/>
      <c r="K1332" s="223">
        <f>ROUND(E1332*J1332,2)</f>
        <v>0</v>
      </c>
      <c r="L1332" s="223">
        <v>21</v>
      </c>
      <c r="M1332" s="223">
        <f>G1332*(1+L1332/100)</f>
        <v>0</v>
      </c>
      <c r="N1332" s="222">
        <v>0</v>
      </c>
      <c r="O1332" s="222">
        <f>ROUND(E1332*N1332,2)</f>
        <v>0</v>
      </c>
      <c r="P1332" s="222">
        <v>0</v>
      </c>
      <c r="Q1332" s="222">
        <f>ROUND(E1332*P1332,2)</f>
        <v>0</v>
      </c>
      <c r="R1332" s="223" t="s">
        <v>1362</v>
      </c>
      <c r="S1332" s="223" t="s">
        <v>238</v>
      </c>
      <c r="T1332" s="223" t="s">
        <v>238</v>
      </c>
      <c r="U1332" s="223">
        <v>0</v>
      </c>
      <c r="V1332" s="223">
        <f>ROUND(E1332*U1332,2)</f>
        <v>0</v>
      </c>
      <c r="W1332" s="223"/>
      <c r="X1332" s="223" t="s">
        <v>970</v>
      </c>
      <c r="Y1332" s="223" t="s">
        <v>241</v>
      </c>
      <c r="Z1332" s="212"/>
      <c r="AA1332" s="212"/>
      <c r="AB1332" s="212"/>
      <c r="AC1332" s="212"/>
      <c r="AD1332" s="212"/>
      <c r="AE1332" s="212"/>
      <c r="AF1332" s="212"/>
      <c r="AG1332" s="212" t="s">
        <v>971</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2" x14ac:dyDescent="0.2">
      <c r="A1333" s="219"/>
      <c r="B1333" s="220"/>
      <c r="C1333" s="258" t="s">
        <v>1054</v>
      </c>
      <c r="D1333" s="253"/>
      <c r="E1333" s="253"/>
      <c r="F1333" s="253"/>
      <c r="G1333" s="253"/>
      <c r="H1333" s="223"/>
      <c r="I1333" s="223"/>
      <c r="J1333" s="223"/>
      <c r="K1333" s="223"/>
      <c r="L1333" s="223"/>
      <c r="M1333" s="223"/>
      <c r="N1333" s="222"/>
      <c r="O1333" s="222"/>
      <c r="P1333" s="222"/>
      <c r="Q1333" s="222"/>
      <c r="R1333" s="223"/>
      <c r="S1333" s="223"/>
      <c r="T1333" s="223"/>
      <c r="U1333" s="223"/>
      <c r="V1333" s="223"/>
      <c r="W1333" s="223"/>
      <c r="X1333" s="223"/>
      <c r="Y1333" s="223"/>
      <c r="Z1333" s="212"/>
      <c r="AA1333" s="212"/>
      <c r="AB1333" s="212"/>
      <c r="AC1333" s="212"/>
      <c r="AD1333" s="212"/>
      <c r="AE1333" s="212"/>
      <c r="AF1333" s="212"/>
      <c r="AG1333" s="212" t="s">
        <v>265</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56"/>
      <c r="D1334" s="241"/>
      <c r="E1334" s="241"/>
      <c r="F1334" s="241"/>
      <c r="G1334" s="241"/>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243</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x14ac:dyDescent="0.2">
      <c r="A1335" s="226" t="s">
        <v>233</v>
      </c>
      <c r="B1335" s="227" t="s">
        <v>175</v>
      </c>
      <c r="C1335" s="243" t="s">
        <v>176</v>
      </c>
      <c r="D1335" s="228"/>
      <c r="E1335" s="229"/>
      <c r="F1335" s="230"/>
      <c r="G1335" s="230">
        <f>SUMIF(AG1336:AG1402,"&lt;&gt;NOR",G1336:G1402)</f>
        <v>0</v>
      </c>
      <c r="H1335" s="230"/>
      <c r="I1335" s="230">
        <f>SUM(I1336:I1402)</f>
        <v>0</v>
      </c>
      <c r="J1335" s="230"/>
      <c r="K1335" s="230">
        <f>SUM(K1336:K1402)</f>
        <v>0</v>
      </c>
      <c r="L1335" s="230"/>
      <c r="M1335" s="230">
        <f>SUM(M1336:M1402)</f>
        <v>0</v>
      </c>
      <c r="N1335" s="229"/>
      <c r="O1335" s="229">
        <f>SUM(O1336:O1402)</f>
        <v>3.0700000000000003</v>
      </c>
      <c r="P1335" s="229"/>
      <c r="Q1335" s="229">
        <f>SUM(Q1336:Q1402)</f>
        <v>0.54</v>
      </c>
      <c r="R1335" s="230"/>
      <c r="S1335" s="230"/>
      <c r="T1335" s="231"/>
      <c r="U1335" s="225"/>
      <c r="V1335" s="225">
        <f>SUM(V1336:V1402)</f>
        <v>517.35</v>
      </c>
      <c r="W1335" s="225"/>
      <c r="X1335" s="225"/>
      <c r="Y1335" s="225"/>
      <c r="AG1335" t="s">
        <v>234</v>
      </c>
    </row>
    <row r="1336" spans="1:60" ht="33.75" outlineLevel="1" x14ac:dyDescent="0.2">
      <c r="A1336" s="233">
        <v>319</v>
      </c>
      <c r="B1336" s="234" t="s">
        <v>1456</v>
      </c>
      <c r="C1336" s="244" t="s">
        <v>1457</v>
      </c>
      <c r="D1336" s="235" t="s">
        <v>327</v>
      </c>
      <c r="E1336" s="236">
        <v>161.18</v>
      </c>
      <c r="F1336" s="237">
        <f>H1336+J1336</f>
        <v>0</v>
      </c>
      <c r="G1336" s="237">
        <f>ROUND(E1336*F1336,2)</f>
        <v>0</v>
      </c>
      <c r="H1336" s="238"/>
      <c r="I1336" s="237">
        <f>ROUND(E1336*H1336,2)</f>
        <v>0</v>
      </c>
      <c r="J1336" s="238"/>
      <c r="K1336" s="237">
        <f>ROUND(E1336*J1336,2)</f>
        <v>0</v>
      </c>
      <c r="L1336" s="237">
        <v>21</v>
      </c>
      <c r="M1336" s="237">
        <f>G1336*(1+L1336/100)</f>
        <v>0</v>
      </c>
      <c r="N1336" s="236">
        <v>4.0000000000000003E-5</v>
      </c>
      <c r="O1336" s="236">
        <f>ROUND(E1336*N1336,2)</f>
        <v>0.01</v>
      </c>
      <c r="P1336" s="236">
        <v>0</v>
      </c>
      <c r="Q1336" s="236">
        <f>ROUND(E1336*P1336,2)</f>
        <v>0</v>
      </c>
      <c r="R1336" s="237" t="s">
        <v>1458</v>
      </c>
      <c r="S1336" s="237" t="s">
        <v>238</v>
      </c>
      <c r="T1336" s="239" t="s">
        <v>238</v>
      </c>
      <c r="U1336" s="223">
        <v>1.22</v>
      </c>
      <c r="V1336" s="223">
        <f>ROUND(E1336*U1336,2)</f>
        <v>196.64</v>
      </c>
      <c r="W1336" s="223"/>
      <c r="X1336" s="223" t="s">
        <v>262</v>
      </c>
      <c r="Y1336" s="223" t="s">
        <v>241</v>
      </c>
      <c r="Z1336" s="212"/>
      <c r="AA1336" s="212"/>
      <c r="AB1336" s="212"/>
      <c r="AC1336" s="212"/>
      <c r="AD1336" s="212"/>
      <c r="AE1336" s="212"/>
      <c r="AF1336" s="212"/>
      <c r="AG1336" s="212" t="s">
        <v>263</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2" x14ac:dyDescent="0.2">
      <c r="A1337" s="219"/>
      <c r="B1337" s="220"/>
      <c r="C1337" s="255" t="s">
        <v>819</v>
      </c>
      <c r="D1337" s="249"/>
      <c r="E1337" s="250">
        <v>54</v>
      </c>
      <c r="F1337" s="223"/>
      <c r="G1337" s="223"/>
      <c r="H1337" s="223"/>
      <c r="I1337" s="223"/>
      <c r="J1337" s="223"/>
      <c r="K1337" s="223"/>
      <c r="L1337" s="223"/>
      <c r="M1337" s="223"/>
      <c r="N1337" s="222"/>
      <c r="O1337" s="222"/>
      <c r="P1337" s="222"/>
      <c r="Q1337" s="222"/>
      <c r="R1337" s="223"/>
      <c r="S1337" s="223"/>
      <c r="T1337" s="223"/>
      <c r="U1337" s="223"/>
      <c r="V1337" s="223"/>
      <c r="W1337" s="223"/>
      <c r="X1337" s="223"/>
      <c r="Y1337" s="223"/>
      <c r="Z1337" s="212"/>
      <c r="AA1337" s="212"/>
      <c r="AB1337" s="212"/>
      <c r="AC1337" s="212"/>
      <c r="AD1337" s="212"/>
      <c r="AE1337" s="212"/>
      <c r="AF1337" s="212"/>
      <c r="AG1337" s="212" t="s">
        <v>267</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55" t="s">
        <v>820</v>
      </c>
      <c r="D1338" s="249"/>
      <c r="E1338" s="250">
        <v>107.18</v>
      </c>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267</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2" x14ac:dyDescent="0.2">
      <c r="A1339" s="219"/>
      <c r="B1339" s="220"/>
      <c r="C1339" s="256"/>
      <c r="D1339" s="241"/>
      <c r="E1339" s="241"/>
      <c r="F1339" s="241"/>
      <c r="G1339" s="241"/>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243</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22.5" outlineLevel="1" x14ac:dyDescent="0.2">
      <c r="A1340" s="233">
        <v>320</v>
      </c>
      <c r="B1340" s="234" t="s">
        <v>1459</v>
      </c>
      <c r="C1340" s="244" t="s">
        <v>1460</v>
      </c>
      <c r="D1340" s="235" t="s">
        <v>327</v>
      </c>
      <c r="E1340" s="236">
        <v>161.18</v>
      </c>
      <c r="F1340" s="237">
        <f>H1340+J1340</f>
        <v>0</v>
      </c>
      <c r="G1340" s="237">
        <f>ROUND(E1340*F1340,2)</f>
        <v>0</v>
      </c>
      <c r="H1340" s="238"/>
      <c r="I1340" s="237">
        <f>ROUND(E1340*H1340,2)</f>
        <v>0</v>
      </c>
      <c r="J1340" s="238"/>
      <c r="K1340" s="237">
        <f>ROUND(E1340*J1340,2)</f>
        <v>0</v>
      </c>
      <c r="L1340" s="237">
        <v>21</v>
      </c>
      <c r="M1340" s="237">
        <f>G1340*(1+L1340/100)</f>
        <v>0</v>
      </c>
      <c r="N1340" s="236">
        <v>2.8999999999999998E-3</v>
      </c>
      <c r="O1340" s="236">
        <f>ROUND(E1340*N1340,2)</f>
        <v>0.47</v>
      </c>
      <c r="P1340" s="236">
        <v>0</v>
      </c>
      <c r="Q1340" s="236">
        <f>ROUND(E1340*P1340,2)</f>
        <v>0</v>
      </c>
      <c r="R1340" s="237" t="s">
        <v>1458</v>
      </c>
      <c r="S1340" s="237" t="s">
        <v>238</v>
      </c>
      <c r="T1340" s="239" t="s">
        <v>238</v>
      </c>
      <c r="U1340" s="223">
        <v>0.52</v>
      </c>
      <c r="V1340" s="223">
        <f>ROUND(E1340*U1340,2)</f>
        <v>83.81</v>
      </c>
      <c r="W1340" s="223"/>
      <c r="X1340" s="223" t="s">
        <v>262</v>
      </c>
      <c r="Y1340" s="223" t="s">
        <v>241</v>
      </c>
      <c r="Z1340" s="212"/>
      <c r="AA1340" s="212"/>
      <c r="AB1340" s="212"/>
      <c r="AC1340" s="212"/>
      <c r="AD1340" s="212"/>
      <c r="AE1340" s="212"/>
      <c r="AF1340" s="212"/>
      <c r="AG1340" s="212" t="s">
        <v>263</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55" t="s">
        <v>819</v>
      </c>
      <c r="D1341" s="249"/>
      <c r="E1341" s="250">
        <v>54</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267</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55" t="s">
        <v>820</v>
      </c>
      <c r="D1342" s="249"/>
      <c r="E1342" s="250">
        <v>107.18</v>
      </c>
      <c r="F1342" s="223"/>
      <c r="G1342" s="223"/>
      <c r="H1342" s="223"/>
      <c r="I1342" s="223"/>
      <c r="J1342" s="223"/>
      <c r="K1342" s="223"/>
      <c r="L1342" s="223"/>
      <c r="M1342" s="223"/>
      <c r="N1342" s="222"/>
      <c r="O1342" s="222"/>
      <c r="P1342" s="222"/>
      <c r="Q1342" s="222"/>
      <c r="R1342" s="223"/>
      <c r="S1342" s="223"/>
      <c r="T1342" s="223"/>
      <c r="U1342" s="223"/>
      <c r="V1342" s="223"/>
      <c r="W1342" s="223"/>
      <c r="X1342" s="223"/>
      <c r="Y1342" s="223"/>
      <c r="Z1342" s="212"/>
      <c r="AA1342" s="212"/>
      <c r="AB1342" s="212"/>
      <c r="AC1342" s="212"/>
      <c r="AD1342" s="212"/>
      <c r="AE1342" s="212"/>
      <c r="AF1342" s="212"/>
      <c r="AG1342" s="212" t="s">
        <v>267</v>
      </c>
      <c r="AH1342" s="212">
        <v>0</v>
      </c>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2" x14ac:dyDescent="0.2">
      <c r="A1343" s="219"/>
      <c r="B1343" s="220"/>
      <c r="C1343" s="256"/>
      <c r="D1343" s="241"/>
      <c r="E1343" s="241"/>
      <c r="F1343" s="241"/>
      <c r="G1343" s="241"/>
      <c r="H1343" s="223"/>
      <c r="I1343" s="223"/>
      <c r="J1343" s="223"/>
      <c r="K1343" s="223"/>
      <c r="L1343" s="223"/>
      <c r="M1343" s="223"/>
      <c r="N1343" s="222"/>
      <c r="O1343" s="222"/>
      <c r="P1343" s="222"/>
      <c r="Q1343" s="222"/>
      <c r="R1343" s="223"/>
      <c r="S1343" s="223"/>
      <c r="T1343" s="223"/>
      <c r="U1343" s="223"/>
      <c r="V1343" s="223"/>
      <c r="W1343" s="223"/>
      <c r="X1343" s="223"/>
      <c r="Y1343" s="223"/>
      <c r="Z1343" s="212"/>
      <c r="AA1343" s="212"/>
      <c r="AB1343" s="212"/>
      <c r="AC1343" s="212"/>
      <c r="AD1343" s="212"/>
      <c r="AE1343" s="212"/>
      <c r="AF1343" s="212"/>
      <c r="AG1343" s="212" t="s">
        <v>243</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ht="22.5" outlineLevel="1" x14ac:dyDescent="0.2">
      <c r="A1344" s="233">
        <v>321</v>
      </c>
      <c r="B1344" s="234" t="s">
        <v>1461</v>
      </c>
      <c r="C1344" s="244" t="s">
        <v>1462</v>
      </c>
      <c r="D1344" s="235" t="s">
        <v>327</v>
      </c>
      <c r="E1344" s="236">
        <v>161.18</v>
      </c>
      <c r="F1344" s="237">
        <f>H1344+J1344</f>
        <v>0</v>
      </c>
      <c r="G1344" s="237">
        <f>ROUND(E1344*F1344,2)</f>
        <v>0</v>
      </c>
      <c r="H1344" s="238"/>
      <c r="I1344" s="237">
        <f>ROUND(E1344*H1344,2)</f>
        <v>0</v>
      </c>
      <c r="J1344" s="238"/>
      <c r="K1344" s="237">
        <f>ROUND(E1344*J1344,2)</f>
        <v>0</v>
      </c>
      <c r="L1344" s="237">
        <v>21</v>
      </c>
      <c r="M1344" s="237">
        <f>G1344*(1+L1344/100)</f>
        <v>0</v>
      </c>
      <c r="N1344" s="236">
        <v>2.4199999999999998E-3</v>
      </c>
      <c r="O1344" s="236">
        <f>ROUND(E1344*N1344,2)</f>
        <v>0.39</v>
      </c>
      <c r="P1344" s="236">
        <v>0</v>
      </c>
      <c r="Q1344" s="236">
        <f>ROUND(E1344*P1344,2)</f>
        <v>0</v>
      </c>
      <c r="R1344" s="237" t="s">
        <v>1458</v>
      </c>
      <c r="S1344" s="237" t="s">
        <v>238</v>
      </c>
      <c r="T1344" s="239" t="s">
        <v>238</v>
      </c>
      <c r="U1344" s="223">
        <v>0.42</v>
      </c>
      <c r="V1344" s="223">
        <f>ROUND(E1344*U1344,2)</f>
        <v>67.7</v>
      </c>
      <c r="W1344" s="223"/>
      <c r="X1344" s="223" t="s">
        <v>262</v>
      </c>
      <c r="Y1344" s="223" t="s">
        <v>241</v>
      </c>
      <c r="Z1344" s="212"/>
      <c r="AA1344" s="212"/>
      <c r="AB1344" s="212"/>
      <c r="AC1344" s="212"/>
      <c r="AD1344" s="212"/>
      <c r="AE1344" s="212"/>
      <c r="AF1344" s="212"/>
      <c r="AG1344" s="212" t="s">
        <v>263</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2" x14ac:dyDescent="0.2">
      <c r="A1345" s="219"/>
      <c r="B1345" s="220"/>
      <c r="C1345" s="255" t="s">
        <v>1463</v>
      </c>
      <c r="D1345" s="249"/>
      <c r="E1345" s="250">
        <v>161.18</v>
      </c>
      <c r="F1345" s="223"/>
      <c r="G1345" s="223"/>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267</v>
      </c>
      <c r="AH1345" s="212">
        <v>5</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2" x14ac:dyDescent="0.2">
      <c r="A1346" s="219"/>
      <c r="B1346" s="220"/>
      <c r="C1346" s="256"/>
      <c r="D1346" s="241"/>
      <c r="E1346" s="241"/>
      <c r="F1346" s="241"/>
      <c r="G1346" s="241"/>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243</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ht="22.5" outlineLevel="1" x14ac:dyDescent="0.2">
      <c r="A1347" s="233">
        <v>322</v>
      </c>
      <c r="B1347" s="234" t="s">
        <v>1464</v>
      </c>
      <c r="C1347" s="244" t="s">
        <v>1465</v>
      </c>
      <c r="D1347" s="235" t="s">
        <v>398</v>
      </c>
      <c r="E1347" s="236">
        <v>1</v>
      </c>
      <c r="F1347" s="237">
        <f>H1347+J1347</f>
        <v>0</v>
      </c>
      <c r="G1347" s="237">
        <f>ROUND(E1347*F1347,2)</f>
        <v>0</v>
      </c>
      <c r="H1347" s="238"/>
      <c r="I1347" s="237">
        <f>ROUND(E1347*H1347,2)</f>
        <v>0</v>
      </c>
      <c r="J1347" s="238"/>
      <c r="K1347" s="237">
        <f>ROUND(E1347*J1347,2)</f>
        <v>0</v>
      </c>
      <c r="L1347" s="237">
        <v>21</v>
      </c>
      <c r="M1347" s="237">
        <f>G1347*(1+L1347/100)</f>
        <v>0</v>
      </c>
      <c r="N1347" s="236">
        <v>0</v>
      </c>
      <c r="O1347" s="236">
        <f>ROUND(E1347*N1347,2)</f>
        <v>0</v>
      </c>
      <c r="P1347" s="236">
        <v>0</v>
      </c>
      <c r="Q1347" s="236">
        <f>ROUND(E1347*P1347,2)</f>
        <v>0</v>
      </c>
      <c r="R1347" s="237" t="s">
        <v>1458</v>
      </c>
      <c r="S1347" s="237" t="s">
        <v>238</v>
      </c>
      <c r="T1347" s="239" t="s">
        <v>238</v>
      </c>
      <c r="U1347" s="223">
        <v>3.36</v>
      </c>
      <c r="V1347" s="223">
        <f>ROUND(E1347*U1347,2)</f>
        <v>3.36</v>
      </c>
      <c r="W1347" s="223"/>
      <c r="X1347" s="223" t="s">
        <v>262</v>
      </c>
      <c r="Y1347" s="223" t="s">
        <v>241</v>
      </c>
      <c r="Z1347" s="212"/>
      <c r="AA1347" s="212"/>
      <c r="AB1347" s="212"/>
      <c r="AC1347" s="212"/>
      <c r="AD1347" s="212"/>
      <c r="AE1347" s="212"/>
      <c r="AF1347" s="212"/>
      <c r="AG1347" s="212" t="s">
        <v>263</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55" t="s">
        <v>1466</v>
      </c>
      <c r="D1348" s="249"/>
      <c r="E1348" s="250">
        <v>1</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267</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2" x14ac:dyDescent="0.2">
      <c r="A1349" s="219"/>
      <c r="B1349" s="220"/>
      <c r="C1349" s="256"/>
      <c r="D1349" s="241"/>
      <c r="E1349" s="241"/>
      <c r="F1349" s="241"/>
      <c r="G1349" s="241"/>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243</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1" x14ac:dyDescent="0.2">
      <c r="A1350" s="233">
        <v>323</v>
      </c>
      <c r="B1350" s="234" t="s">
        <v>1467</v>
      </c>
      <c r="C1350" s="244" t="s">
        <v>1468</v>
      </c>
      <c r="D1350" s="235" t="s">
        <v>1469</v>
      </c>
      <c r="E1350" s="236">
        <v>1327.8896999999999</v>
      </c>
      <c r="F1350" s="237">
        <f>H1350+J1350</f>
        <v>0</v>
      </c>
      <c r="G1350" s="237">
        <f>ROUND(E1350*F1350,2)</f>
        <v>0</v>
      </c>
      <c r="H1350" s="238"/>
      <c r="I1350" s="237">
        <f>ROUND(E1350*H1350,2)</f>
        <v>0</v>
      </c>
      <c r="J1350" s="238"/>
      <c r="K1350" s="237">
        <f>ROUND(E1350*J1350,2)</f>
        <v>0</v>
      </c>
      <c r="L1350" s="237">
        <v>21</v>
      </c>
      <c r="M1350" s="237">
        <f>G1350*(1+L1350/100)</f>
        <v>0</v>
      </c>
      <c r="N1350" s="236">
        <v>5.0000000000000002E-5</v>
      </c>
      <c r="O1350" s="236">
        <f>ROUND(E1350*N1350,2)</f>
        <v>7.0000000000000007E-2</v>
      </c>
      <c r="P1350" s="236">
        <v>0</v>
      </c>
      <c r="Q1350" s="236">
        <f>ROUND(E1350*P1350,2)</f>
        <v>0</v>
      </c>
      <c r="R1350" s="237" t="s">
        <v>1458</v>
      </c>
      <c r="S1350" s="237" t="s">
        <v>238</v>
      </c>
      <c r="T1350" s="239" t="s">
        <v>238</v>
      </c>
      <c r="U1350" s="223">
        <v>0.1</v>
      </c>
      <c r="V1350" s="223">
        <f>ROUND(E1350*U1350,2)</f>
        <v>132.79</v>
      </c>
      <c r="W1350" s="223"/>
      <c r="X1350" s="223" t="s">
        <v>262</v>
      </c>
      <c r="Y1350" s="223" t="s">
        <v>241</v>
      </c>
      <c r="Z1350" s="212"/>
      <c r="AA1350" s="212"/>
      <c r="AB1350" s="212"/>
      <c r="AC1350" s="212"/>
      <c r="AD1350" s="212"/>
      <c r="AE1350" s="212"/>
      <c r="AF1350" s="212"/>
      <c r="AG1350" s="212" t="s">
        <v>263</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2" x14ac:dyDescent="0.2">
      <c r="A1351" s="219"/>
      <c r="B1351" s="220"/>
      <c r="C1351" s="255" t="s">
        <v>1470</v>
      </c>
      <c r="D1351" s="249"/>
      <c r="E1351" s="250"/>
      <c r="F1351" s="223"/>
      <c r="G1351" s="223"/>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267</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5" t="s">
        <v>1471</v>
      </c>
      <c r="D1352" s="249"/>
      <c r="E1352" s="250">
        <v>278.45999999999998</v>
      </c>
      <c r="F1352" s="223"/>
      <c r="G1352" s="223"/>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267</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55" t="s">
        <v>1472</v>
      </c>
      <c r="D1353" s="249"/>
      <c r="E1353" s="250">
        <v>943.7337</v>
      </c>
      <c r="F1353" s="223"/>
      <c r="G1353" s="223"/>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267</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55" t="s">
        <v>1473</v>
      </c>
      <c r="D1354" s="249"/>
      <c r="E1354" s="250">
        <v>105.696</v>
      </c>
      <c r="F1354" s="223"/>
      <c r="G1354" s="223"/>
      <c r="H1354" s="223"/>
      <c r="I1354" s="223"/>
      <c r="J1354" s="223"/>
      <c r="K1354" s="223"/>
      <c r="L1354" s="223"/>
      <c r="M1354" s="223"/>
      <c r="N1354" s="222"/>
      <c r="O1354" s="222"/>
      <c r="P1354" s="222"/>
      <c r="Q1354" s="222"/>
      <c r="R1354" s="223"/>
      <c r="S1354" s="223"/>
      <c r="T1354" s="223"/>
      <c r="U1354" s="223"/>
      <c r="V1354" s="223"/>
      <c r="W1354" s="223"/>
      <c r="X1354" s="223"/>
      <c r="Y1354" s="223"/>
      <c r="Z1354" s="212"/>
      <c r="AA1354" s="212"/>
      <c r="AB1354" s="212"/>
      <c r="AC1354" s="212"/>
      <c r="AD1354" s="212"/>
      <c r="AE1354" s="212"/>
      <c r="AF1354" s="212"/>
      <c r="AG1354" s="212" t="s">
        <v>267</v>
      </c>
      <c r="AH1354" s="212">
        <v>0</v>
      </c>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2" x14ac:dyDescent="0.2">
      <c r="A1355" s="219"/>
      <c r="B1355" s="220"/>
      <c r="C1355" s="256"/>
      <c r="D1355" s="241"/>
      <c r="E1355" s="241"/>
      <c r="F1355" s="241"/>
      <c r="G1355" s="241"/>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243</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33">
        <v>324</v>
      </c>
      <c r="B1356" s="234" t="s">
        <v>1474</v>
      </c>
      <c r="C1356" s="244" t="s">
        <v>1475</v>
      </c>
      <c r="D1356" s="235" t="s">
        <v>1469</v>
      </c>
      <c r="E1356" s="236">
        <v>120.24299999999999</v>
      </c>
      <c r="F1356" s="237">
        <f>H1356+J1356</f>
        <v>0</v>
      </c>
      <c r="G1356" s="237">
        <f>ROUND(E1356*F1356,2)</f>
        <v>0</v>
      </c>
      <c r="H1356" s="238"/>
      <c r="I1356" s="237">
        <f>ROUND(E1356*H1356,2)</f>
        <v>0</v>
      </c>
      <c r="J1356" s="238"/>
      <c r="K1356" s="237">
        <f>ROUND(E1356*J1356,2)</f>
        <v>0</v>
      </c>
      <c r="L1356" s="237">
        <v>21</v>
      </c>
      <c r="M1356" s="237">
        <f>G1356*(1+L1356/100)</f>
        <v>0</v>
      </c>
      <c r="N1356" s="236">
        <v>5.0000000000000002E-5</v>
      </c>
      <c r="O1356" s="236">
        <f>ROUND(E1356*N1356,2)</f>
        <v>0.01</v>
      </c>
      <c r="P1356" s="236">
        <v>0</v>
      </c>
      <c r="Q1356" s="236">
        <f>ROUND(E1356*P1356,2)</f>
        <v>0</v>
      </c>
      <c r="R1356" s="237" t="s">
        <v>1458</v>
      </c>
      <c r="S1356" s="237" t="s">
        <v>238</v>
      </c>
      <c r="T1356" s="239" t="s">
        <v>238</v>
      </c>
      <c r="U1356" s="223">
        <v>8.4000000000000005E-2</v>
      </c>
      <c r="V1356" s="223">
        <f>ROUND(E1356*U1356,2)</f>
        <v>10.1</v>
      </c>
      <c r="W1356" s="223"/>
      <c r="X1356" s="223" t="s">
        <v>262</v>
      </c>
      <c r="Y1356" s="223" t="s">
        <v>241</v>
      </c>
      <c r="Z1356" s="212"/>
      <c r="AA1356" s="212"/>
      <c r="AB1356" s="212"/>
      <c r="AC1356" s="212"/>
      <c r="AD1356" s="212"/>
      <c r="AE1356" s="212"/>
      <c r="AF1356" s="212"/>
      <c r="AG1356" s="212" t="s">
        <v>263</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2" x14ac:dyDescent="0.2">
      <c r="A1357" s="219"/>
      <c r="B1357" s="220"/>
      <c r="C1357" s="255" t="s">
        <v>1476</v>
      </c>
      <c r="D1357" s="249"/>
      <c r="E1357" s="250">
        <v>110.16800000000001</v>
      </c>
      <c r="F1357" s="223"/>
      <c r="G1357" s="223"/>
      <c r="H1357" s="223"/>
      <c r="I1357" s="223"/>
      <c r="J1357" s="223"/>
      <c r="K1357" s="223"/>
      <c r="L1357" s="223"/>
      <c r="M1357" s="223"/>
      <c r="N1357" s="222"/>
      <c r="O1357" s="222"/>
      <c r="P1357" s="222"/>
      <c r="Q1357" s="222"/>
      <c r="R1357" s="223"/>
      <c r="S1357" s="223"/>
      <c r="T1357" s="223"/>
      <c r="U1357" s="223"/>
      <c r="V1357" s="223"/>
      <c r="W1357" s="223"/>
      <c r="X1357" s="223"/>
      <c r="Y1357" s="223"/>
      <c r="Z1357" s="212"/>
      <c r="AA1357" s="212"/>
      <c r="AB1357" s="212"/>
      <c r="AC1357" s="212"/>
      <c r="AD1357" s="212"/>
      <c r="AE1357" s="212"/>
      <c r="AF1357" s="212"/>
      <c r="AG1357" s="212" t="s">
        <v>267</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3" x14ac:dyDescent="0.2">
      <c r="A1358" s="219"/>
      <c r="B1358" s="220"/>
      <c r="C1358" s="255" t="s">
        <v>1477</v>
      </c>
      <c r="D1358" s="249"/>
      <c r="E1358" s="250">
        <v>10.074999999999999</v>
      </c>
      <c r="F1358" s="223"/>
      <c r="G1358" s="223"/>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267</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56"/>
      <c r="D1359" s="241"/>
      <c r="E1359" s="241"/>
      <c r="F1359" s="241"/>
      <c r="G1359" s="241"/>
      <c r="H1359" s="223"/>
      <c r="I1359" s="223"/>
      <c r="J1359" s="223"/>
      <c r="K1359" s="223"/>
      <c r="L1359" s="223"/>
      <c r="M1359" s="223"/>
      <c r="N1359" s="222"/>
      <c r="O1359" s="222"/>
      <c r="P1359" s="222"/>
      <c r="Q1359" s="222"/>
      <c r="R1359" s="223"/>
      <c r="S1359" s="223"/>
      <c r="T1359" s="223"/>
      <c r="U1359" s="223"/>
      <c r="V1359" s="223"/>
      <c r="W1359" s="223"/>
      <c r="X1359" s="223"/>
      <c r="Y1359" s="223"/>
      <c r="Z1359" s="212"/>
      <c r="AA1359" s="212"/>
      <c r="AB1359" s="212"/>
      <c r="AC1359" s="212"/>
      <c r="AD1359" s="212"/>
      <c r="AE1359" s="212"/>
      <c r="AF1359" s="212"/>
      <c r="AG1359" s="212" t="s">
        <v>243</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ht="22.5" outlineLevel="1" x14ac:dyDescent="0.2">
      <c r="A1360" s="233">
        <v>325</v>
      </c>
      <c r="B1360" s="234" t="s">
        <v>1478</v>
      </c>
      <c r="C1360" s="244" t="s">
        <v>1479</v>
      </c>
      <c r="D1360" s="235" t="s">
        <v>1469</v>
      </c>
      <c r="E1360" s="236">
        <v>90</v>
      </c>
      <c r="F1360" s="237">
        <f>H1360+J1360</f>
        <v>0</v>
      </c>
      <c r="G1360" s="237">
        <f>ROUND(E1360*F1360,2)</f>
        <v>0</v>
      </c>
      <c r="H1360" s="238"/>
      <c r="I1360" s="237">
        <f>ROUND(E1360*H1360,2)</f>
        <v>0</v>
      </c>
      <c r="J1360" s="238"/>
      <c r="K1360" s="237">
        <f>ROUND(E1360*J1360,2)</f>
        <v>0</v>
      </c>
      <c r="L1360" s="237">
        <v>21</v>
      </c>
      <c r="M1360" s="237">
        <f>G1360*(1+L1360/100)</f>
        <v>0</v>
      </c>
      <c r="N1360" s="236">
        <v>5.0000000000000002E-5</v>
      </c>
      <c r="O1360" s="236">
        <f>ROUND(E1360*N1360,2)</f>
        <v>0</v>
      </c>
      <c r="P1360" s="236">
        <v>1E-3</v>
      </c>
      <c r="Q1360" s="236">
        <f>ROUND(E1360*P1360,2)</f>
        <v>0.09</v>
      </c>
      <c r="R1360" s="237" t="s">
        <v>1458</v>
      </c>
      <c r="S1360" s="237" t="s">
        <v>238</v>
      </c>
      <c r="T1360" s="239" t="s">
        <v>238</v>
      </c>
      <c r="U1360" s="223">
        <v>0.05</v>
      </c>
      <c r="V1360" s="223">
        <f>ROUND(E1360*U1360,2)</f>
        <v>4.5</v>
      </c>
      <c r="W1360" s="223"/>
      <c r="X1360" s="223" t="s">
        <v>262</v>
      </c>
      <c r="Y1360" s="223" t="s">
        <v>241</v>
      </c>
      <c r="Z1360" s="212"/>
      <c r="AA1360" s="212"/>
      <c r="AB1360" s="212"/>
      <c r="AC1360" s="212"/>
      <c r="AD1360" s="212"/>
      <c r="AE1360" s="212"/>
      <c r="AF1360" s="212"/>
      <c r="AG1360" s="212" t="s">
        <v>263</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
      <c r="A1361" s="219"/>
      <c r="B1361" s="220"/>
      <c r="C1361" s="255" t="s">
        <v>1480</v>
      </c>
      <c r="D1361" s="249"/>
      <c r="E1361" s="250">
        <v>90</v>
      </c>
      <c r="F1361" s="223"/>
      <c r="G1361" s="223"/>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267</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2" x14ac:dyDescent="0.2">
      <c r="A1362" s="219"/>
      <c r="B1362" s="220"/>
      <c r="C1362" s="256"/>
      <c r="D1362" s="241"/>
      <c r="E1362" s="241"/>
      <c r="F1362" s="241"/>
      <c r="G1362" s="241"/>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243</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ht="22.5" outlineLevel="1" x14ac:dyDescent="0.2">
      <c r="A1363" s="233">
        <v>326</v>
      </c>
      <c r="B1363" s="234" t="s">
        <v>1481</v>
      </c>
      <c r="C1363" s="244" t="s">
        <v>1482</v>
      </c>
      <c r="D1363" s="235" t="s">
        <v>1469</v>
      </c>
      <c r="E1363" s="236">
        <v>450</v>
      </c>
      <c r="F1363" s="237">
        <f>H1363+J1363</f>
        <v>0</v>
      </c>
      <c r="G1363" s="237">
        <f>ROUND(E1363*F1363,2)</f>
        <v>0</v>
      </c>
      <c r="H1363" s="238"/>
      <c r="I1363" s="237">
        <f>ROUND(E1363*H1363,2)</f>
        <v>0</v>
      </c>
      <c r="J1363" s="238"/>
      <c r="K1363" s="237">
        <f>ROUND(E1363*J1363,2)</f>
        <v>0</v>
      </c>
      <c r="L1363" s="237">
        <v>21</v>
      </c>
      <c r="M1363" s="237">
        <f>G1363*(1+L1363/100)</f>
        <v>0</v>
      </c>
      <c r="N1363" s="236">
        <v>5.0000000000000002E-5</v>
      </c>
      <c r="O1363" s="236">
        <f>ROUND(E1363*N1363,2)</f>
        <v>0.02</v>
      </c>
      <c r="P1363" s="236">
        <v>1E-3</v>
      </c>
      <c r="Q1363" s="236">
        <f>ROUND(E1363*P1363,2)</f>
        <v>0.45</v>
      </c>
      <c r="R1363" s="237" t="s">
        <v>1458</v>
      </c>
      <c r="S1363" s="237" t="s">
        <v>238</v>
      </c>
      <c r="T1363" s="239" t="s">
        <v>238</v>
      </c>
      <c r="U1363" s="223">
        <v>4.1000000000000002E-2</v>
      </c>
      <c r="V1363" s="223">
        <f>ROUND(E1363*U1363,2)</f>
        <v>18.45</v>
      </c>
      <c r="W1363" s="223"/>
      <c r="X1363" s="223" t="s">
        <v>262</v>
      </c>
      <c r="Y1363" s="223" t="s">
        <v>241</v>
      </c>
      <c r="Z1363" s="212"/>
      <c r="AA1363" s="212"/>
      <c r="AB1363" s="212"/>
      <c r="AC1363" s="212"/>
      <c r="AD1363" s="212"/>
      <c r="AE1363" s="212"/>
      <c r="AF1363" s="212"/>
      <c r="AG1363" s="212" t="s">
        <v>263</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2" x14ac:dyDescent="0.2">
      <c r="A1364" s="219"/>
      <c r="B1364" s="220"/>
      <c r="C1364" s="255" t="s">
        <v>1483</v>
      </c>
      <c r="D1364" s="249"/>
      <c r="E1364" s="250">
        <v>450</v>
      </c>
      <c r="F1364" s="223"/>
      <c r="G1364" s="223"/>
      <c r="H1364" s="223"/>
      <c r="I1364" s="223"/>
      <c r="J1364" s="223"/>
      <c r="K1364" s="223"/>
      <c r="L1364" s="223"/>
      <c r="M1364" s="223"/>
      <c r="N1364" s="222"/>
      <c r="O1364" s="222"/>
      <c r="P1364" s="222"/>
      <c r="Q1364" s="222"/>
      <c r="R1364" s="223"/>
      <c r="S1364" s="223"/>
      <c r="T1364" s="223"/>
      <c r="U1364" s="223"/>
      <c r="V1364" s="223"/>
      <c r="W1364" s="223"/>
      <c r="X1364" s="223"/>
      <c r="Y1364" s="223"/>
      <c r="Z1364" s="212"/>
      <c r="AA1364" s="212"/>
      <c r="AB1364" s="212"/>
      <c r="AC1364" s="212"/>
      <c r="AD1364" s="212"/>
      <c r="AE1364" s="212"/>
      <c r="AF1364" s="212"/>
      <c r="AG1364" s="212" t="s">
        <v>267</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2" x14ac:dyDescent="0.2">
      <c r="A1365" s="219"/>
      <c r="B1365" s="220"/>
      <c r="C1365" s="256"/>
      <c r="D1365" s="241"/>
      <c r="E1365" s="241"/>
      <c r="F1365" s="241"/>
      <c r="G1365" s="241"/>
      <c r="H1365" s="223"/>
      <c r="I1365" s="223"/>
      <c r="J1365" s="223"/>
      <c r="K1365" s="223"/>
      <c r="L1365" s="223"/>
      <c r="M1365" s="223"/>
      <c r="N1365" s="222"/>
      <c r="O1365" s="222"/>
      <c r="P1365" s="222"/>
      <c r="Q1365" s="222"/>
      <c r="R1365" s="223"/>
      <c r="S1365" s="223"/>
      <c r="T1365" s="223"/>
      <c r="U1365" s="223"/>
      <c r="V1365" s="223"/>
      <c r="W1365" s="223"/>
      <c r="X1365" s="223"/>
      <c r="Y1365" s="223"/>
      <c r="Z1365" s="212"/>
      <c r="AA1365" s="212"/>
      <c r="AB1365" s="212"/>
      <c r="AC1365" s="212"/>
      <c r="AD1365" s="212"/>
      <c r="AE1365" s="212"/>
      <c r="AF1365" s="212"/>
      <c r="AG1365" s="212" t="s">
        <v>243</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33">
        <v>327</v>
      </c>
      <c r="B1366" s="234" t="s">
        <v>1484</v>
      </c>
      <c r="C1366" s="244" t="s">
        <v>1485</v>
      </c>
      <c r="D1366" s="235" t="s">
        <v>398</v>
      </c>
      <c r="E1366" s="236">
        <v>1</v>
      </c>
      <c r="F1366" s="237">
        <f>H1366+J1366</f>
        <v>0</v>
      </c>
      <c r="G1366" s="237">
        <f>ROUND(E1366*F1366,2)</f>
        <v>0</v>
      </c>
      <c r="H1366" s="238"/>
      <c r="I1366" s="237">
        <f>ROUND(E1366*H1366,2)</f>
        <v>0</v>
      </c>
      <c r="J1366" s="238"/>
      <c r="K1366" s="237">
        <f>ROUND(E1366*J1366,2)</f>
        <v>0</v>
      </c>
      <c r="L1366" s="237">
        <v>21</v>
      </c>
      <c r="M1366" s="237">
        <f>G1366*(1+L1366/100)</f>
        <v>0</v>
      </c>
      <c r="N1366" s="236">
        <v>0</v>
      </c>
      <c r="O1366" s="236">
        <f>ROUND(E1366*N1366,2)</f>
        <v>0</v>
      </c>
      <c r="P1366" s="236">
        <v>0</v>
      </c>
      <c r="Q1366" s="236">
        <f>ROUND(E1366*P1366,2)</f>
        <v>0</v>
      </c>
      <c r="R1366" s="237"/>
      <c r="S1366" s="237" t="s">
        <v>497</v>
      </c>
      <c r="T1366" s="239" t="s">
        <v>239</v>
      </c>
      <c r="U1366" s="223">
        <v>0</v>
      </c>
      <c r="V1366" s="223">
        <f>ROUND(E1366*U1366,2)</f>
        <v>0</v>
      </c>
      <c r="W1366" s="223"/>
      <c r="X1366" s="223" t="s">
        <v>262</v>
      </c>
      <c r="Y1366" s="223" t="s">
        <v>241</v>
      </c>
      <c r="Z1366" s="212"/>
      <c r="AA1366" s="212"/>
      <c r="AB1366" s="212"/>
      <c r="AC1366" s="212"/>
      <c r="AD1366" s="212"/>
      <c r="AE1366" s="212"/>
      <c r="AF1366" s="212"/>
      <c r="AG1366" s="212" t="s">
        <v>263</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2" x14ac:dyDescent="0.2">
      <c r="A1367" s="219"/>
      <c r="B1367" s="220"/>
      <c r="C1367" s="245"/>
      <c r="D1367" s="242"/>
      <c r="E1367" s="242"/>
      <c r="F1367" s="242"/>
      <c r="G1367" s="242"/>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243</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1" x14ac:dyDescent="0.2">
      <c r="A1368" s="233">
        <v>328</v>
      </c>
      <c r="B1368" s="234" t="s">
        <v>1486</v>
      </c>
      <c r="C1368" s="244" t="s">
        <v>1487</v>
      </c>
      <c r="D1368" s="235" t="s">
        <v>1469</v>
      </c>
      <c r="E1368" s="236">
        <v>1327.8896999999999</v>
      </c>
      <c r="F1368" s="237">
        <f>H1368+J1368</f>
        <v>0</v>
      </c>
      <c r="G1368" s="237">
        <f>ROUND(E1368*F1368,2)</f>
        <v>0</v>
      </c>
      <c r="H1368" s="238"/>
      <c r="I1368" s="237">
        <f>ROUND(E1368*H1368,2)</f>
        <v>0</v>
      </c>
      <c r="J1368" s="238"/>
      <c r="K1368" s="237">
        <f>ROUND(E1368*J1368,2)</f>
        <v>0</v>
      </c>
      <c r="L1368" s="237">
        <v>21</v>
      </c>
      <c r="M1368" s="237">
        <f>G1368*(1+L1368/100)</f>
        <v>0</v>
      </c>
      <c r="N1368" s="236">
        <v>0</v>
      </c>
      <c r="O1368" s="236">
        <f>ROUND(E1368*N1368,2)</f>
        <v>0</v>
      </c>
      <c r="P1368" s="236">
        <v>0</v>
      </c>
      <c r="Q1368" s="236">
        <f>ROUND(E1368*P1368,2)</f>
        <v>0</v>
      </c>
      <c r="R1368" s="237"/>
      <c r="S1368" s="237" t="s">
        <v>497</v>
      </c>
      <c r="T1368" s="239" t="s">
        <v>239</v>
      </c>
      <c r="U1368" s="223">
        <v>0</v>
      </c>
      <c r="V1368" s="223">
        <f>ROUND(E1368*U1368,2)</f>
        <v>0</v>
      </c>
      <c r="W1368" s="223"/>
      <c r="X1368" s="223" t="s">
        <v>262</v>
      </c>
      <c r="Y1368" s="223" t="s">
        <v>241</v>
      </c>
      <c r="Z1368" s="212"/>
      <c r="AA1368" s="212"/>
      <c r="AB1368" s="212"/>
      <c r="AC1368" s="212"/>
      <c r="AD1368" s="212"/>
      <c r="AE1368" s="212"/>
      <c r="AF1368" s="212"/>
      <c r="AG1368" s="212" t="s">
        <v>263</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
      <c r="A1369" s="219"/>
      <c r="B1369" s="220"/>
      <c r="C1369" s="255" t="s">
        <v>1470</v>
      </c>
      <c r="D1369" s="249"/>
      <c r="E1369" s="250"/>
      <c r="F1369" s="223"/>
      <c r="G1369" s="223"/>
      <c r="H1369" s="223"/>
      <c r="I1369" s="223"/>
      <c r="J1369" s="223"/>
      <c r="K1369" s="223"/>
      <c r="L1369" s="223"/>
      <c r="M1369" s="223"/>
      <c r="N1369" s="222"/>
      <c r="O1369" s="222"/>
      <c r="P1369" s="222"/>
      <c r="Q1369" s="222"/>
      <c r="R1369" s="223"/>
      <c r="S1369" s="223"/>
      <c r="T1369" s="223"/>
      <c r="U1369" s="223"/>
      <c r="V1369" s="223"/>
      <c r="W1369" s="223"/>
      <c r="X1369" s="223"/>
      <c r="Y1369" s="223"/>
      <c r="Z1369" s="212"/>
      <c r="AA1369" s="212"/>
      <c r="AB1369" s="212"/>
      <c r="AC1369" s="212"/>
      <c r="AD1369" s="212"/>
      <c r="AE1369" s="212"/>
      <c r="AF1369" s="212"/>
      <c r="AG1369" s="212" t="s">
        <v>267</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55" t="s">
        <v>1471</v>
      </c>
      <c r="D1370" s="249"/>
      <c r="E1370" s="250">
        <v>278.45999999999998</v>
      </c>
      <c r="F1370" s="223"/>
      <c r="G1370" s="223"/>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267</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55" t="s">
        <v>1472</v>
      </c>
      <c r="D1371" s="249"/>
      <c r="E1371" s="250">
        <v>943.7337</v>
      </c>
      <c r="F1371" s="223"/>
      <c r="G1371" s="223"/>
      <c r="H1371" s="223"/>
      <c r="I1371" s="223"/>
      <c r="J1371" s="223"/>
      <c r="K1371" s="223"/>
      <c r="L1371" s="223"/>
      <c r="M1371" s="223"/>
      <c r="N1371" s="222"/>
      <c r="O1371" s="222"/>
      <c r="P1371" s="222"/>
      <c r="Q1371" s="222"/>
      <c r="R1371" s="223"/>
      <c r="S1371" s="223"/>
      <c r="T1371" s="223"/>
      <c r="U1371" s="223"/>
      <c r="V1371" s="223"/>
      <c r="W1371" s="223"/>
      <c r="X1371" s="223"/>
      <c r="Y1371" s="223"/>
      <c r="Z1371" s="212"/>
      <c r="AA1371" s="212"/>
      <c r="AB1371" s="212"/>
      <c r="AC1371" s="212"/>
      <c r="AD1371" s="212"/>
      <c r="AE1371" s="212"/>
      <c r="AF1371" s="212"/>
      <c r="AG1371" s="212" t="s">
        <v>267</v>
      </c>
      <c r="AH1371" s="212">
        <v>0</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55" t="s">
        <v>1473</v>
      </c>
      <c r="D1372" s="249"/>
      <c r="E1372" s="250">
        <v>105.696</v>
      </c>
      <c r="F1372" s="223"/>
      <c r="G1372" s="223"/>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267</v>
      </c>
      <c r="AH1372" s="212">
        <v>0</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2" x14ac:dyDescent="0.2">
      <c r="A1373" s="219"/>
      <c r="B1373" s="220"/>
      <c r="C1373" s="256"/>
      <c r="D1373" s="241"/>
      <c r="E1373" s="241"/>
      <c r="F1373" s="241"/>
      <c r="G1373" s="241"/>
      <c r="H1373" s="223"/>
      <c r="I1373" s="223"/>
      <c r="J1373" s="223"/>
      <c r="K1373" s="223"/>
      <c r="L1373" s="223"/>
      <c r="M1373" s="223"/>
      <c r="N1373" s="222"/>
      <c r="O1373" s="222"/>
      <c r="P1373" s="222"/>
      <c r="Q1373" s="222"/>
      <c r="R1373" s="223"/>
      <c r="S1373" s="223"/>
      <c r="T1373" s="223"/>
      <c r="U1373" s="223"/>
      <c r="V1373" s="223"/>
      <c r="W1373" s="223"/>
      <c r="X1373" s="223"/>
      <c r="Y1373" s="223"/>
      <c r="Z1373" s="212"/>
      <c r="AA1373" s="212"/>
      <c r="AB1373" s="212"/>
      <c r="AC1373" s="212"/>
      <c r="AD1373" s="212"/>
      <c r="AE1373" s="212"/>
      <c r="AF1373" s="212"/>
      <c r="AG1373" s="212" t="s">
        <v>243</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ht="22.5" outlineLevel="1" x14ac:dyDescent="0.2">
      <c r="A1374" s="233">
        <v>329</v>
      </c>
      <c r="B1374" s="234" t="s">
        <v>1488</v>
      </c>
      <c r="C1374" s="244" t="s">
        <v>1489</v>
      </c>
      <c r="D1374" s="235" t="s">
        <v>1490</v>
      </c>
      <c r="E1374" s="236">
        <v>8.6999999999999994E-2</v>
      </c>
      <c r="F1374" s="237">
        <f>H1374+J1374</f>
        <v>0</v>
      </c>
      <c r="G1374" s="237">
        <f>ROUND(E1374*F1374,2)</f>
        <v>0</v>
      </c>
      <c r="H1374" s="238"/>
      <c r="I1374" s="237">
        <f>ROUND(E1374*H1374,2)</f>
        <v>0</v>
      </c>
      <c r="J1374" s="238"/>
      <c r="K1374" s="237">
        <f>ROUND(E1374*J1374,2)</f>
        <v>0</v>
      </c>
      <c r="L1374" s="237">
        <v>21</v>
      </c>
      <c r="M1374" s="237">
        <f>G1374*(1+L1374/100)</f>
        <v>0</v>
      </c>
      <c r="N1374" s="236">
        <v>5.1905599999999996</v>
      </c>
      <c r="O1374" s="236">
        <f>ROUND(E1374*N1374,2)</f>
        <v>0.45</v>
      </c>
      <c r="P1374" s="236">
        <v>0</v>
      </c>
      <c r="Q1374" s="236">
        <f>ROUND(E1374*P1374,2)</f>
        <v>0</v>
      </c>
      <c r="R1374" s="237" t="s">
        <v>501</v>
      </c>
      <c r="S1374" s="237" t="s">
        <v>238</v>
      </c>
      <c r="T1374" s="239" t="s">
        <v>238</v>
      </c>
      <c r="U1374" s="223">
        <v>0</v>
      </c>
      <c r="V1374" s="223">
        <f>ROUND(E1374*U1374,2)</f>
        <v>0</v>
      </c>
      <c r="W1374" s="223"/>
      <c r="X1374" s="223" t="s">
        <v>502</v>
      </c>
      <c r="Y1374" s="223" t="s">
        <v>241</v>
      </c>
      <c r="Z1374" s="212"/>
      <c r="AA1374" s="212"/>
      <c r="AB1374" s="212"/>
      <c r="AC1374" s="212"/>
      <c r="AD1374" s="212"/>
      <c r="AE1374" s="212"/>
      <c r="AF1374" s="212"/>
      <c r="AG1374" s="212" t="s">
        <v>503</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45" outlineLevel="2" x14ac:dyDescent="0.2">
      <c r="A1375" s="219"/>
      <c r="B1375" s="220"/>
      <c r="C1375" s="254" t="s">
        <v>1491</v>
      </c>
      <c r="D1375" s="251"/>
      <c r="E1375" s="251"/>
      <c r="F1375" s="251"/>
      <c r="G1375" s="251"/>
      <c r="H1375" s="223"/>
      <c r="I1375" s="223"/>
      <c r="J1375" s="223"/>
      <c r="K1375" s="223"/>
      <c r="L1375" s="223"/>
      <c r="M1375" s="223"/>
      <c r="N1375" s="222"/>
      <c r="O1375" s="222"/>
      <c r="P1375" s="222"/>
      <c r="Q1375" s="222"/>
      <c r="R1375" s="223"/>
      <c r="S1375" s="223"/>
      <c r="T1375" s="223"/>
      <c r="U1375" s="223"/>
      <c r="V1375" s="223"/>
      <c r="W1375" s="223"/>
      <c r="X1375" s="223"/>
      <c r="Y1375" s="223"/>
      <c r="Z1375" s="212"/>
      <c r="AA1375" s="212"/>
      <c r="AB1375" s="212"/>
      <c r="AC1375" s="212"/>
      <c r="AD1375" s="212"/>
      <c r="AE1375" s="212"/>
      <c r="AF1375" s="212"/>
      <c r="AG1375" s="212" t="s">
        <v>265</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52" t="str">
        <f>C1375</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BB1375" s="212"/>
      <c r="BC1375" s="212"/>
      <c r="BD1375" s="212"/>
      <c r="BE1375" s="212"/>
      <c r="BF1375" s="212"/>
      <c r="BG1375" s="212"/>
      <c r="BH1375" s="212"/>
    </row>
    <row r="1376" spans="1:60" outlineLevel="2" x14ac:dyDescent="0.2">
      <c r="A1376" s="219"/>
      <c r="B1376" s="220"/>
      <c r="C1376" s="255" t="s">
        <v>1492</v>
      </c>
      <c r="D1376" s="249"/>
      <c r="E1376" s="250">
        <v>8.6999999999999994E-2</v>
      </c>
      <c r="F1376" s="223"/>
      <c r="G1376" s="223"/>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267</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2" x14ac:dyDescent="0.2">
      <c r="A1377" s="219"/>
      <c r="B1377" s="220"/>
      <c r="C1377" s="256"/>
      <c r="D1377" s="241"/>
      <c r="E1377" s="241"/>
      <c r="F1377" s="241"/>
      <c r="G1377" s="241"/>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243</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33">
        <v>330</v>
      </c>
      <c r="B1378" s="234" t="s">
        <v>1493</v>
      </c>
      <c r="C1378" s="244" t="s">
        <v>1494</v>
      </c>
      <c r="D1378" s="235" t="s">
        <v>450</v>
      </c>
      <c r="E1378" s="236">
        <v>3.6</v>
      </c>
      <c r="F1378" s="237">
        <f>H1378+J1378</f>
        <v>0</v>
      </c>
      <c r="G1378" s="237">
        <f>ROUND(E1378*F1378,2)</f>
        <v>0</v>
      </c>
      <c r="H1378" s="238"/>
      <c r="I1378" s="237">
        <f>ROUND(E1378*H1378,2)</f>
        <v>0</v>
      </c>
      <c r="J1378" s="238"/>
      <c r="K1378" s="237">
        <f>ROUND(E1378*J1378,2)</f>
        <v>0</v>
      </c>
      <c r="L1378" s="237">
        <v>21</v>
      </c>
      <c r="M1378" s="237">
        <f>G1378*(1+L1378/100)</f>
        <v>0</v>
      </c>
      <c r="N1378" s="236">
        <v>2.513E-2</v>
      </c>
      <c r="O1378" s="236">
        <f>ROUND(E1378*N1378,2)</f>
        <v>0.09</v>
      </c>
      <c r="P1378" s="236">
        <v>0</v>
      </c>
      <c r="Q1378" s="236">
        <f>ROUND(E1378*P1378,2)</f>
        <v>0</v>
      </c>
      <c r="R1378" s="237"/>
      <c r="S1378" s="237" t="s">
        <v>238</v>
      </c>
      <c r="T1378" s="239" t="s">
        <v>238</v>
      </c>
      <c r="U1378" s="223">
        <v>0</v>
      </c>
      <c r="V1378" s="223">
        <f>ROUND(E1378*U1378,2)</f>
        <v>0</v>
      </c>
      <c r="W1378" s="223"/>
      <c r="X1378" s="223" t="s">
        <v>502</v>
      </c>
      <c r="Y1378" s="223" t="s">
        <v>241</v>
      </c>
      <c r="Z1378" s="212"/>
      <c r="AA1378" s="212"/>
      <c r="AB1378" s="212"/>
      <c r="AC1378" s="212"/>
      <c r="AD1378" s="212"/>
      <c r="AE1378" s="212"/>
      <c r="AF1378" s="212"/>
      <c r="AG1378" s="212" t="s">
        <v>503</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2" x14ac:dyDescent="0.2">
      <c r="A1379" s="219"/>
      <c r="B1379" s="220"/>
      <c r="C1379" s="255" t="s">
        <v>1495</v>
      </c>
      <c r="D1379" s="249"/>
      <c r="E1379" s="250">
        <v>3.6</v>
      </c>
      <c r="F1379" s="223"/>
      <c r="G1379" s="223"/>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267</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2" x14ac:dyDescent="0.2">
      <c r="A1380" s="219"/>
      <c r="B1380" s="220"/>
      <c r="C1380" s="256"/>
      <c r="D1380" s="241"/>
      <c r="E1380" s="241"/>
      <c r="F1380" s="241"/>
      <c r="G1380" s="241"/>
      <c r="H1380" s="223"/>
      <c r="I1380" s="223"/>
      <c r="J1380" s="223"/>
      <c r="K1380" s="223"/>
      <c r="L1380" s="223"/>
      <c r="M1380" s="223"/>
      <c r="N1380" s="222"/>
      <c r="O1380" s="222"/>
      <c r="P1380" s="222"/>
      <c r="Q1380" s="222"/>
      <c r="R1380" s="223"/>
      <c r="S1380" s="223"/>
      <c r="T1380" s="223"/>
      <c r="U1380" s="223"/>
      <c r="V1380" s="223"/>
      <c r="W1380" s="223"/>
      <c r="X1380" s="223"/>
      <c r="Y1380" s="223"/>
      <c r="Z1380" s="212"/>
      <c r="AA1380" s="212"/>
      <c r="AB1380" s="212"/>
      <c r="AC1380" s="212"/>
      <c r="AD1380" s="212"/>
      <c r="AE1380" s="212"/>
      <c r="AF1380" s="212"/>
      <c r="AG1380" s="212" t="s">
        <v>243</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ht="22.5" outlineLevel="1" x14ac:dyDescent="0.2">
      <c r="A1381" s="233">
        <v>331</v>
      </c>
      <c r="B1381" s="234" t="s">
        <v>1496</v>
      </c>
      <c r="C1381" s="244" t="s">
        <v>1497</v>
      </c>
      <c r="D1381" s="235" t="s">
        <v>343</v>
      </c>
      <c r="E1381" s="236">
        <v>0.11415</v>
      </c>
      <c r="F1381" s="237">
        <f>H1381+J1381</f>
        <v>0</v>
      </c>
      <c r="G1381" s="237">
        <f>ROUND(E1381*F1381,2)</f>
        <v>0</v>
      </c>
      <c r="H1381" s="238"/>
      <c r="I1381" s="237">
        <f>ROUND(E1381*H1381,2)</f>
        <v>0</v>
      </c>
      <c r="J1381" s="238"/>
      <c r="K1381" s="237">
        <f>ROUND(E1381*J1381,2)</f>
        <v>0</v>
      </c>
      <c r="L1381" s="237">
        <v>21</v>
      </c>
      <c r="M1381" s="237">
        <f>G1381*(1+L1381/100)</f>
        <v>0</v>
      </c>
      <c r="N1381" s="236">
        <v>1</v>
      </c>
      <c r="O1381" s="236">
        <f>ROUND(E1381*N1381,2)</f>
        <v>0.11</v>
      </c>
      <c r="P1381" s="236">
        <v>0</v>
      </c>
      <c r="Q1381" s="236">
        <f>ROUND(E1381*P1381,2)</f>
        <v>0</v>
      </c>
      <c r="R1381" s="237" t="s">
        <v>344</v>
      </c>
      <c r="S1381" s="237" t="s">
        <v>238</v>
      </c>
      <c r="T1381" s="239" t="s">
        <v>238</v>
      </c>
      <c r="U1381" s="223">
        <v>0</v>
      </c>
      <c r="V1381" s="223">
        <f>ROUND(E1381*U1381,2)</f>
        <v>0</v>
      </c>
      <c r="W1381" s="223"/>
      <c r="X1381" s="223" t="s">
        <v>345</v>
      </c>
      <c r="Y1381" s="223" t="s">
        <v>241</v>
      </c>
      <c r="Z1381" s="212"/>
      <c r="AA1381" s="212"/>
      <c r="AB1381" s="212"/>
      <c r="AC1381" s="212"/>
      <c r="AD1381" s="212"/>
      <c r="AE1381" s="212"/>
      <c r="AF1381" s="212"/>
      <c r="AG1381" s="212" t="s">
        <v>346</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2" x14ac:dyDescent="0.2">
      <c r="A1382" s="219"/>
      <c r="B1382" s="220"/>
      <c r="C1382" s="255" t="s">
        <v>1470</v>
      </c>
      <c r="D1382" s="249"/>
      <c r="E1382" s="250"/>
      <c r="F1382" s="223"/>
      <c r="G1382" s="223"/>
      <c r="H1382" s="223"/>
      <c r="I1382" s="223"/>
      <c r="J1382" s="223"/>
      <c r="K1382" s="223"/>
      <c r="L1382" s="223"/>
      <c r="M1382" s="223"/>
      <c r="N1382" s="222"/>
      <c r="O1382" s="222"/>
      <c r="P1382" s="222"/>
      <c r="Q1382" s="222"/>
      <c r="R1382" s="223"/>
      <c r="S1382" s="223"/>
      <c r="T1382" s="223"/>
      <c r="U1382" s="223"/>
      <c r="V1382" s="223"/>
      <c r="W1382" s="223"/>
      <c r="X1382" s="223"/>
      <c r="Y1382" s="223"/>
      <c r="Z1382" s="212"/>
      <c r="AA1382" s="212"/>
      <c r="AB1382" s="212"/>
      <c r="AC1382" s="212"/>
      <c r="AD1382" s="212"/>
      <c r="AE1382" s="212"/>
      <c r="AF1382" s="212"/>
      <c r="AG1382" s="212" t="s">
        <v>267</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55" t="s">
        <v>1498</v>
      </c>
      <c r="D1383" s="249"/>
      <c r="E1383" s="250">
        <v>0.11415</v>
      </c>
      <c r="F1383" s="223"/>
      <c r="G1383" s="223"/>
      <c r="H1383" s="223"/>
      <c r="I1383" s="223"/>
      <c r="J1383" s="223"/>
      <c r="K1383" s="223"/>
      <c r="L1383" s="223"/>
      <c r="M1383" s="223"/>
      <c r="N1383" s="222"/>
      <c r="O1383" s="222"/>
      <c r="P1383" s="222"/>
      <c r="Q1383" s="222"/>
      <c r="R1383" s="223"/>
      <c r="S1383" s="223"/>
      <c r="T1383" s="223"/>
      <c r="U1383" s="223"/>
      <c r="V1383" s="223"/>
      <c r="W1383" s="223"/>
      <c r="X1383" s="223"/>
      <c r="Y1383" s="223"/>
      <c r="Z1383" s="212"/>
      <c r="AA1383" s="212"/>
      <c r="AB1383" s="212"/>
      <c r="AC1383" s="212"/>
      <c r="AD1383" s="212"/>
      <c r="AE1383" s="212"/>
      <c r="AF1383" s="212"/>
      <c r="AG1383" s="212" t="s">
        <v>267</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2" x14ac:dyDescent="0.2">
      <c r="A1384" s="219"/>
      <c r="B1384" s="220"/>
      <c r="C1384" s="256"/>
      <c r="D1384" s="241"/>
      <c r="E1384" s="241"/>
      <c r="F1384" s="241"/>
      <c r="G1384" s="241"/>
      <c r="H1384" s="223"/>
      <c r="I1384" s="223"/>
      <c r="J1384" s="223"/>
      <c r="K1384" s="223"/>
      <c r="L1384" s="223"/>
      <c r="M1384" s="223"/>
      <c r="N1384" s="222"/>
      <c r="O1384" s="222"/>
      <c r="P1384" s="222"/>
      <c r="Q1384" s="222"/>
      <c r="R1384" s="223"/>
      <c r="S1384" s="223"/>
      <c r="T1384" s="223"/>
      <c r="U1384" s="223"/>
      <c r="V1384" s="223"/>
      <c r="W1384" s="223"/>
      <c r="X1384" s="223"/>
      <c r="Y1384" s="223"/>
      <c r="Z1384" s="212"/>
      <c r="AA1384" s="212"/>
      <c r="AB1384" s="212"/>
      <c r="AC1384" s="212"/>
      <c r="AD1384" s="212"/>
      <c r="AE1384" s="212"/>
      <c r="AF1384" s="212"/>
      <c r="AG1384" s="212" t="s">
        <v>243</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ht="22.5" outlineLevel="1" x14ac:dyDescent="0.2">
      <c r="A1385" s="233">
        <v>332</v>
      </c>
      <c r="B1385" s="234" t="s">
        <v>1499</v>
      </c>
      <c r="C1385" s="244" t="s">
        <v>1500</v>
      </c>
      <c r="D1385" s="235" t="s">
        <v>343</v>
      </c>
      <c r="E1385" s="236">
        <v>0.11898</v>
      </c>
      <c r="F1385" s="237">
        <f>H1385+J1385</f>
        <v>0</v>
      </c>
      <c r="G1385" s="237">
        <f>ROUND(E1385*F1385,2)</f>
        <v>0</v>
      </c>
      <c r="H1385" s="238"/>
      <c r="I1385" s="237">
        <f>ROUND(E1385*H1385,2)</f>
        <v>0</v>
      </c>
      <c r="J1385" s="238"/>
      <c r="K1385" s="237">
        <f>ROUND(E1385*J1385,2)</f>
        <v>0</v>
      </c>
      <c r="L1385" s="237">
        <v>21</v>
      </c>
      <c r="M1385" s="237">
        <f>G1385*(1+L1385/100)</f>
        <v>0</v>
      </c>
      <c r="N1385" s="236">
        <v>1</v>
      </c>
      <c r="O1385" s="236">
        <f>ROUND(E1385*N1385,2)</f>
        <v>0.12</v>
      </c>
      <c r="P1385" s="236">
        <v>0</v>
      </c>
      <c r="Q1385" s="236">
        <f>ROUND(E1385*P1385,2)</f>
        <v>0</v>
      </c>
      <c r="R1385" s="237" t="s">
        <v>344</v>
      </c>
      <c r="S1385" s="237" t="s">
        <v>238</v>
      </c>
      <c r="T1385" s="239" t="s">
        <v>238</v>
      </c>
      <c r="U1385" s="223">
        <v>0</v>
      </c>
      <c r="V1385" s="223">
        <f>ROUND(E1385*U1385,2)</f>
        <v>0</v>
      </c>
      <c r="W1385" s="223"/>
      <c r="X1385" s="223" t="s">
        <v>345</v>
      </c>
      <c r="Y1385" s="223" t="s">
        <v>241</v>
      </c>
      <c r="Z1385" s="212"/>
      <c r="AA1385" s="212"/>
      <c r="AB1385" s="212"/>
      <c r="AC1385" s="212"/>
      <c r="AD1385" s="212"/>
      <c r="AE1385" s="212"/>
      <c r="AF1385" s="212"/>
      <c r="AG1385" s="212" t="s">
        <v>346</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2" x14ac:dyDescent="0.2">
      <c r="A1386" s="219"/>
      <c r="B1386" s="220"/>
      <c r="C1386" s="255" t="s">
        <v>1501</v>
      </c>
      <c r="D1386" s="249"/>
      <c r="E1386" s="250">
        <v>0.11898</v>
      </c>
      <c r="F1386" s="223"/>
      <c r="G1386" s="223"/>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267</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2" x14ac:dyDescent="0.2">
      <c r="A1387" s="219"/>
      <c r="B1387" s="220"/>
      <c r="C1387" s="256"/>
      <c r="D1387" s="241"/>
      <c r="E1387" s="241"/>
      <c r="F1387" s="241"/>
      <c r="G1387" s="241"/>
      <c r="H1387" s="223"/>
      <c r="I1387" s="223"/>
      <c r="J1387" s="223"/>
      <c r="K1387" s="223"/>
      <c r="L1387" s="223"/>
      <c r="M1387" s="223"/>
      <c r="N1387" s="222"/>
      <c r="O1387" s="222"/>
      <c r="P1387" s="222"/>
      <c r="Q1387" s="222"/>
      <c r="R1387" s="223"/>
      <c r="S1387" s="223"/>
      <c r="T1387" s="223"/>
      <c r="U1387" s="223"/>
      <c r="V1387" s="223"/>
      <c r="W1387" s="223"/>
      <c r="X1387" s="223"/>
      <c r="Y1387" s="223"/>
      <c r="Z1387" s="212"/>
      <c r="AA1387" s="212"/>
      <c r="AB1387" s="212"/>
      <c r="AC1387" s="212"/>
      <c r="AD1387" s="212"/>
      <c r="AE1387" s="212"/>
      <c r="AF1387" s="212"/>
      <c r="AG1387" s="212" t="s">
        <v>243</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33">
        <v>333</v>
      </c>
      <c r="B1388" s="234" t="s">
        <v>1502</v>
      </c>
      <c r="C1388" s="244" t="s">
        <v>1503</v>
      </c>
      <c r="D1388" s="235" t="s">
        <v>343</v>
      </c>
      <c r="E1388" s="236">
        <v>1.0880000000000001E-2</v>
      </c>
      <c r="F1388" s="237">
        <f>H1388+J1388</f>
        <v>0</v>
      </c>
      <c r="G1388" s="237">
        <f>ROUND(E1388*F1388,2)</f>
        <v>0</v>
      </c>
      <c r="H1388" s="238"/>
      <c r="I1388" s="237">
        <f>ROUND(E1388*H1388,2)</f>
        <v>0</v>
      </c>
      <c r="J1388" s="238"/>
      <c r="K1388" s="237">
        <f>ROUND(E1388*J1388,2)</f>
        <v>0</v>
      </c>
      <c r="L1388" s="237">
        <v>21</v>
      </c>
      <c r="M1388" s="237">
        <f>G1388*(1+L1388/100)</f>
        <v>0</v>
      </c>
      <c r="N1388" s="236">
        <v>1</v>
      </c>
      <c r="O1388" s="236">
        <f>ROUND(E1388*N1388,2)</f>
        <v>0.01</v>
      </c>
      <c r="P1388" s="236">
        <v>0</v>
      </c>
      <c r="Q1388" s="236">
        <f>ROUND(E1388*P1388,2)</f>
        <v>0</v>
      </c>
      <c r="R1388" s="237" t="s">
        <v>344</v>
      </c>
      <c r="S1388" s="237" t="s">
        <v>238</v>
      </c>
      <c r="T1388" s="239" t="s">
        <v>238</v>
      </c>
      <c r="U1388" s="223">
        <v>0</v>
      </c>
      <c r="V1388" s="223">
        <f>ROUND(E1388*U1388,2)</f>
        <v>0</v>
      </c>
      <c r="W1388" s="223"/>
      <c r="X1388" s="223" t="s">
        <v>345</v>
      </c>
      <c r="Y1388" s="223" t="s">
        <v>241</v>
      </c>
      <c r="Z1388" s="212"/>
      <c r="AA1388" s="212"/>
      <c r="AB1388" s="212"/>
      <c r="AC1388" s="212"/>
      <c r="AD1388" s="212"/>
      <c r="AE1388" s="212"/>
      <c r="AF1388" s="212"/>
      <c r="AG1388" s="212" t="s">
        <v>346</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2" x14ac:dyDescent="0.2">
      <c r="A1389" s="219"/>
      <c r="B1389" s="220"/>
      <c r="C1389" s="255" t="s">
        <v>1504</v>
      </c>
      <c r="D1389" s="249"/>
      <c r="E1389" s="250"/>
      <c r="F1389" s="223"/>
      <c r="G1389" s="223"/>
      <c r="H1389" s="223"/>
      <c r="I1389" s="223"/>
      <c r="J1389" s="223"/>
      <c r="K1389" s="223"/>
      <c r="L1389" s="223"/>
      <c r="M1389" s="223"/>
      <c r="N1389" s="222"/>
      <c r="O1389" s="222"/>
      <c r="P1389" s="222"/>
      <c r="Q1389" s="222"/>
      <c r="R1389" s="223"/>
      <c r="S1389" s="223"/>
      <c r="T1389" s="223"/>
      <c r="U1389" s="223"/>
      <c r="V1389" s="223"/>
      <c r="W1389" s="223"/>
      <c r="X1389" s="223"/>
      <c r="Y1389" s="223"/>
      <c r="Z1389" s="212"/>
      <c r="AA1389" s="212"/>
      <c r="AB1389" s="212"/>
      <c r="AC1389" s="212"/>
      <c r="AD1389" s="212"/>
      <c r="AE1389" s="212"/>
      <c r="AF1389" s="212"/>
      <c r="AG1389" s="212" t="s">
        <v>267</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3" x14ac:dyDescent="0.2">
      <c r="A1390" s="219"/>
      <c r="B1390" s="220"/>
      <c r="C1390" s="255" t="s">
        <v>1505</v>
      </c>
      <c r="D1390" s="249"/>
      <c r="E1390" s="250">
        <v>1.0880000000000001E-2</v>
      </c>
      <c r="F1390" s="223"/>
      <c r="G1390" s="223"/>
      <c r="H1390" s="223"/>
      <c r="I1390" s="223"/>
      <c r="J1390" s="223"/>
      <c r="K1390" s="223"/>
      <c r="L1390" s="223"/>
      <c r="M1390" s="223"/>
      <c r="N1390" s="222"/>
      <c r="O1390" s="222"/>
      <c r="P1390" s="222"/>
      <c r="Q1390" s="222"/>
      <c r="R1390" s="223"/>
      <c r="S1390" s="223"/>
      <c r="T1390" s="223"/>
      <c r="U1390" s="223"/>
      <c r="V1390" s="223"/>
      <c r="W1390" s="223"/>
      <c r="X1390" s="223"/>
      <c r="Y1390" s="223"/>
      <c r="Z1390" s="212"/>
      <c r="AA1390" s="212"/>
      <c r="AB1390" s="212"/>
      <c r="AC1390" s="212"/>
      <c r="AD1390" s="212"/>
      <c r="AE1390" s="212"/>
      <c r="AF1390" s="212"/>
      <c r="AG1390" s="212" t="s">
        <v>267</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2" x14ac:dyDescent="0.2">
      <c r="A1391" s="219"/>
      <c r="B1391" s="220"/>
      <c r="C1391" s="256"/>
      <c r="D1391" s="241"/>
      <c r="E1391" s="241"/>
      <c r="F1391" s="241"/>
      <c r="G1391" s="241"/>
      <c r="H1391" s="223"/>
      <c r="I1391" s="223"/>
      <c r="J1391" s="223"/>
      <c r="K1391" s="223"/>
      <c r="L1391" s="223"/>
      <c r="M1391" s="223"/>
      <c r="N1391" s="222"/>
      <c r="O1391" s="222"/>
      <c r="P1391" s="222"/>
      <c r="Q1391" s="222"/>
      <c r="R1391" s="223"/>
      <c r="S1391" s="223"/>
      <c r="T1391" s="223"/>
      <c r="U1391" s="223"/>
      <c r="V1391" s="223"/>
      <c r="W1391" s="223"/>
      <c r="X1391" s="223"/>
      <c r="Y1391" s="223"/>
      <c r="Z1391" s="212"/>
      <c r="AA1391" s="212"/>
      <c r="AB1391" s="212"/>
      <c r="AC1391" s="212"/>
      <c r="AD1391" s="212"/>
      <c r="AE1391" s="212"/>
      <c r="AF1391" s="212"/>
      <c r="AG1391" s="212" t="s">
        <v>243</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33">
        <v>334</v>
      </c>
      <c r="B1392" s="234" t="s">
        <v>1506</v>
      </c>
      <c r="C1392" s="244" t="s">
        <v>1507</v>
      </c>
      <c r="D1392" s="235" t="s">
        <v>343</v>
      </c>
      <c r="E1392" s="236">
        <v>0.30074000000000001</v>
      </c>
      <c r="F1392" s="237">
        <f>H1392+J1392</f>
        <v>0</v>
      </c>
      <c r="G1392" s="237">
        <f>ROUND(E1392*F1392,2)</f>
        <v>0</v>
      </c>
      <c r="H1392" s="238"/>
      <c r="I1392" s="237">
        <f>ROUND(E1392*H1392,2)</f>
        <v>0</v>
      </c>
      <c r="J1392" s="238"/>
      <c r="K1392" s="237">
        <f>ROUND(E1392*J1392,2)</f>
        <v>0</v>
      </c>
      <c r="L1392" s="237">
        <v>21</v>
      </c>
      <c r="M1392" s="237">
        <f>G1392*(1+L1392/100)</f>
        <v>0</v>
      </c>
      <c r="N1392" s="236">
        <v>1</v>
      </c>
      <c r="O1392" s="236">
        <f>ROUND(E1392*N1392,2)</f>
        <v>0.3</v>
      </c>
      <c r="P1392" s="236">
        <v>0</v>
      </c>
      <c r="Q1392" s="236">
        <f>ROUND(E1392*P1392,2)</f>
        <v>0</v>
      </c>
      <c r="R1392" s="237"/>
      <c r="S1392" s="237" t="s">
        <v>497</v>
      </c>
      <c r="T1392" s="239" t="s">
        <v>377</v>
      </c>
      <c r="U1392" s="223">
        <v>0</v>
      </c>
      <c r="V1392" s="223">
        <f>ROUND(E1392*U1392,2)</f>
        <v>0</v>
      </c>
      <c r="W1392" s="223"/>
      <c r="X1392" s="223" t="s">
        <v>345</v>
      </c>
      <c r="Y1392" s="223" t="s">
        <v>241</v>
      </c>
      <c r="Z1392" s="212"/>
      <c r="AA1392" s="212"/>
      <c r="AB1392" s="212"/>
      <c r="AC1392" s="212"/>
      <c r="AD1392" s="212"/>
      <c r="AE1392" s="212"/>
      <c r="AF1392" s="212"/>
      <c r="AG1392" s="212" t="s">
        <v>346</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2" x14ac:dyDescent="0.2">
      <c r="A1393" s="219"/>
      <c r="B1393" s="220"/>
      <c r="C1393" s="255" t="s">
        <v>1470</v>
      </c>
      <c r="D1393" s="249"/>
      <c r="E1393" s="250"/>
      <c r="F1393" s="223"/>
      <c r="G1393" s="223"/>
      <c r="H1393" s="223"/>
      <c r="I1393" s="223"/>
      <c r="J1393" s="223"/>
      <c r="K1393" s="223"/>
      <c r="L1393" s="223"/>
      <c r="M1393" s="223"/>
      <c r="N1393" s="222"/>
      <c r="O1393" s="222"/>
      <c r="P1393" s="222"/>
      <c r="Q1393" s="222"/>
      <c r="R1393" s="223"/>
      <c r="S1393" s="223"/>
      <c r="T1393" s="223"/>
      <c r="U1393" s="223"/>
      <c r="V1393" s="223"/>
      <c r="W1393" s="223"/>
      <c r="X1393" s="223"/>
      <c r="Y1393" s="223"/>
      <c r="Z1393" s="212"/>
      <c r="AA1393" s="212"/>
      <c r="AB1393" s="212"/>
      <c r="AC1393" s="212"/>
      <c r="AD1393" s="212"/>
      <c r="AE1393" s="212"/>
      <c r="AF1393" s="212"/>
      <c r="AG1393" s="212" t="s">
        <v>267</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55" t="s">
        <v>1508</v>
      </c>
      <c r="D1394" s="249"/>
      <c r="E1394" s="250">
        <v>0.30074000000000001</v>
      </c>
      <c r="F1394" s="223"/>
      <c r="G1394" s="223"/>
      <c r="H1394" s="223"/>
      <c r="I1394" s="223"/>
      <c r="J1394" s="223"/>
      <c r="K1394" s="223"/>
      <c r="L1394" s="223"/>
      <c r="M1394" s="223"/>
      <c r="N1394" s="222"/>
      <c r="O1394" s="222"/>
      <c r="P1394" s="222"/>
      <c r="Q1394" s="222"/>
      <c r="R1394" s="223"/>
      <c r="S1394" s="223"/>
      <c r="T1394" s="223"/>
      <c r="U1394" s="223"/>
      <c r="V1394" s="223"/>
      <c r="W1394" s="223"/>
      <c r="X1394" s="223"/>
      <c r="Y1394" s="223"/>
      <c r="Z1394" s="212"/>
      <c r="AA1394" s="212"/>
      <c r="AB1394" s="212"/>
      <c r="AC1394" s="212"/>
      <c r="AD1394" s="212"/>
      <c r="AE1394" s="212"/>
      <c r="AF1394" s="212"/>
      <c r="AG1394" s="212" t="s">
        <v>267</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56"/>
      <c r="D1395" s="241"/>
      <c r="E1395" s="241"/>
      <c r="F1395" s="241"/>
      <c r="G1395" s="241"/>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243</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33">
        <v>335</v>
      </c>
      <c r="B1396" s="234" t="s">
        <v>1509</v>
      </c>
      <c r="C1396" s="244" t="s">
        <v>1510</v>
      </c>
      <c r="D1396" s="235" t="s">
        <v>343</v>
      </c>
      <c r="E1396" s="236">
        <v>1.0192300000000001</v>
      </c>
      <c r="F1396" s="237">
        <f>H1396+J1396</f>
        <v>0</v>
      </c>
      <c r="G1396" s="237">
        <f>ROUND(E1396*F1396,2)</f>
        <v>0</v>
      </c>
      <c r="H1396" s="238"/>
      <c r="I1396" s="237">
        <f>ROUND(E1396*H1396,2)</f>
        <v>0</v>
      </c>
      <c r="J1396" s="238"/>
      <c r="K1396" s="237">
        <f>ROUND(E1396*J1396,2)</f>
        <v>0</v>
      </c>
      <c r="L1396" s="237">
        <v>21</v>
      </c>
      <c r="M1396" s="237">
        <f>G1396*(1+L1396/100)</f>
        <v>0</v>
      </c>
      <c r="N1396" s="236">
        <v>1</v>
      </c>
      <c r="O1396" s="236">
        <f>ROUND(E1396*N1396,2)</f>
        <v>1.02</v>
      </c>
      <c r="P1396" s="236">
        <v>0</v>
      </c>
      <c r="Q1396" s="236">
        <f>ROUND(E1396*P1396,2)</f>
        <v>0</v>
      </c>
      <c r="R1396" s="237"/>
      <c r="S1396" s="237" t="s">
        <v>497</v>
      </c>
      <c r="T1396" s="239" t="s">
        <v>377</v>
      </c>
      <c r="U1396" s="223">
        <v>0</v>
      </c>
      <c r="V1396" s="223">
        <f>ROUND(E1396*U1396,2)</f>
        <v>0</v>
      </c>
      <c r="W1396" s="223"/>
      <c r="X1396" s="223" t="s">
        <v>345</v>
      </c>
      <c r="Y1396" s="223" t="s">
        <v>241</v>
      </c>
      <c r="Z1396" s="212"/>
      <c r="AA1396" s="212"/>
      <c r="AB1396" s="212"/>
      <c r="AC1396" s="212"/>
      <c r="AD1396" s="212"/>
      <c r="AE1396" s="212"/>
      <c r="AF1396" s="212"/>
      <c r="AG1396" s="212" t="s">
        <v>346</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2" x14ac:dyDescent="0.2">
      <c r="A1397" s="219"/>
      <c r="B1397" s="220"/>
      <c r="C1397" s="255" t="s">
        <v>1470</v>
      </c>
      <c r="D1397" s="249"/>
      <c r="E1397" s="250"/>
      <c r="F1397" s="223"/>
      <c r="G1397" s="223"/>
      <c r="H1397" s="223"/>
      <c r="I1397" s="223"/>
      <c r="J1397" s="223"/>
      <c r="K1397" s="223"/>
      <c r="L1397" s="223"/>
      <c r="M1397" s="223"/>
      <c r="N1397" s="222"/>
      <c r="O1397" s="222"/>
      <c r="P1397" s="222"/>
      <c r="Q1397" s="222"/>
      <c r="R1397" s="223"/>
      <c r="S1397" s="223"/>
      <c r="T1397" s="223"/>
      <c r="U1397" s="223"/>
      <c r="V1397" s="223"/>
      <c r="W1397" s="223"/>
      <c r="X1397" s="223"/>
      <c r="Y1397" s="223"/>
      <c r="Z1397" s="212"/>
      <c r="AA1397" s="212"/>
      <c r="AB1397" s="212"/>
      <c r="AC1397" s="212"/>
      <c r="AD1397" s="212"/>
      <c r="AE1397" s="212"/>
      <c r="AF1397" s="212"/>
      <c r="AG1397" s="212" t="s">
        <v>267</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55" t="s">
        <v>1511</v>
      </c>
      <c r="D1398" s="249"/>
      <c r="E1398" s="250">
        <v>1.0192300000000001</v>
      </c>
      <c r="F1398" s="223"/>
      <c r="G1398" s="223"/>
      <c r="H1398" s="223"/>
      <c r="I1398" s="223"/>
      <c r="J1398" s="223"/>
      <c r="K1398" s="223"/>
      <c r="L1398" s="223"/>
      <c r="M1398" s="223"/>
      <c r="N1398" s="222"/>
      <c r="O1398" s="222"/>
      <c r="P1398" s="222"/>
      <c r="Q1398" s="222"/>
      <c r="R1398" s="223"/>
      <c r="S1398" s="223"/>
      <c r="T1398" s="223"/>
      <c r="U1398" s="223"/>
      <c r="V1398" s="223"/>
      <c r="W1398" s="223"/>
      <c r="X1398" s="223"/>
      <c r="Y1398" s="223"/>
      <c r="Z1398" s="212"/>
      <c r="AA1398" s="212"/>
      <c r="AB1398" s="212"/>
      <c r="AC1398" s="212"/>
      <c r="AD1398" s="212"/>
      <c r="AE1398" s="212"/>
      <c r="AF1398" s="212"/>
      <c r="AG1398" s="212" t="s">
        <v>267</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2" x14ac:dyDescent="0.2">
      <c r="A1399" s="219"/>
      <c r="B1399" s="220"/>
      <c r="C1399" s="256"/>
      <c r="D1399" s="241"/>
      <c r="E1399" s="241"/>
      <c r="F1399" s="241"/>
      <c r="G1399" s="241"/>
      <c r="H1399" s="223"/>
      <c r="I1399" s="223"/>
      <c r="J1399" s="223"/>
      <c r="K1399" s="223"/>
      <c r="L1399" s="223"/>
      <c r="M1399" s="223"/>
      <c r="N1399" s="222"/>
      <c r="O1399" s="222"/>
      <c r="P1399" s="222"/>
      <c r="Q1399" s="222"/>
      <c r="R1399" s="223"/>
      <c r="S1399" s="223"/>
      <c r="T1399" s="223"/>
      <c r="U1399" s="223"/>
      <c r="V1399" s="223"/>
      <c r="W1399" s="223"/>
      <c r="X1399" s="223"/>
      <c r="Y1399" s="223"/>
      <c r="Z1399" s="212"/>
      <c r="AA1399" s="212"/>
      <c r="AB1399" s="212"/>
      <c r="AC1399" s="212"/>
      <c r="AD1399" s="212"/>
      <c r="AE1399" s="212"/>
      <c r="AF1399" s="212"/>
      <c r="AG1399" s="212" t="s">
        <v>243</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19">
        <v>336</v>
      </c>
      <c r="B1400" s="220" t="s">
        <v>1512</v>
      </c>
      <c r="C1400" s="257" t="s">
        <v>1513</v>
      </c>
      <c r="D1400" s="221" t="s">
        <v>0</v>
      </c>
      <c r="E1400" s="240"/>
      <c r="F1400" s="223">
        <f>H1400+J1400</f>
        <v>0</v>
      </c>
      <c r="G1400" s="223">
        <f>ROUND(E1400*F1400,2)</f>
        <v>0</v>
      </c>
      <c r="H1400" s="224"/>
      <c r="I1400" s="223">
        <f>ROUND(E1400*H1400,2)</f>
        <v>0</v>
      </c>
      <c r="J1400" s="224"/>
      <c r="K1400" s="223">
        <f>ROUND(E1400*J1400,2)</f>
        <v>0</v>
      </c>
      <c r="L1400" s="223">
        <v>21</v>
      </c>
      <c r="M1400" s="223">
        <f>G1400*(1+L1400/100)</f>
        <v>0</v>
      </c>
      <c r="N1400" s="222">
        <v>0</v>
      </c>
      <c r="O1400" s="222">
        <f>ROUND(E1400*N1400,2)</f>
        <v>0</v>
      </c>
      <c r="P1400" s="222">
        <v>0</v>
      </c>
      <c r="Q1400" s="222">
        <f>ROUND(E1400*P1400,2)</f>
        <v>0</v>
      </c>
      <c r="R1400" s="223" t="s">
        <v>1458</v>
      </c>
      <c r="S1400" s="223" t="s">
        <v>238</v>
      </c>
      <c r="T1400" s="223" t="s">
        <v>238</v>
      </c>
      <c r="U1400" s="223">
        <v>0</v>
      </c>
      <c r="V1400" s="223">
        <f>ROUND(E1400*U1400,2)</f>
        <v>0</v>
      </c>
      <c r="W1400" s="223"/>
      <c r="X1400" s="223" t="s">
        <v>970</v>
      </c>
      <c r="Y1400" s="223" t="s">
        <v>241</v>
      </c>
      <c r="Z1400" s="212"/>
      <c r="AA1400" s="212"/>
      <c r="AB1400" s="212"/>
      <c r="AC1400" s="212"/>
      <c r="AD1400" s="212"/>
      <c r="AE1400" s="212"/>
      <c r="AF1400" s="212"/>
      <c r="AG1400" s="212" t="s">
        <v>971</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2" x14ac:dyDescent="0.2">
      <c r="A1401" s="219"/>
      <c r="B1401" s="220"/>
      <c r="C1401" s="258" t="s">
        <v>1054</v>
      </c>
      <c r="D1401" s="253"/>
      <c r="E1401" s="253"/>
      <c r="F1401" s="253"/>
      <c r="G1401" s="253"/>
      <c r="H1401" s="223"/>
      <c r="I1401" s="223"/>
      <c r="J1401" s="223"/>
      <c r="K1401" s="223"/>
      <c r="L1401" s="223"/>
      <c r="M1401" s="223"/>
      <c r="N1401" s="222"/>
      <c r="O1401" s="222"/>
      <c r="P1401" s="222"/>
      <c r="Q1401" s="222"/>
      <c r="R1401" s="223"/>
      <c r="S1401" s="223"/>
      <c r="T1401" s="223"/>
      <c r="U1401" s="223"/>
      <c r="V1401" s="223"/>
      <c r="W1401" s="223"/>
      <c r="X1401" s="223"/>
      <c r="Y1401" s="223"/>
      <c r="Z1401" s="212"/>
      <c r="AA1401" s="212"/>
      <c r="AB1401" s="212"/>
      <c r="AC1401" s="212"/>
      <c r="AD1401" s="212"/>
      <c r="AE1401" s="212"/>
      <c r="AF1401" s="212"/>
      <c r="AG1401" s="212" t="s">
        <v>265</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2" x14ac:dyDescent="0.2">
      <c r="A1402" s="219"/>
      <c r="B1402" s="220"/>
      <c r="C1402" s="256"/>
      <c r="D1402" s="241"/>
      <c r="E1402" s="241"/>
      <c r="F1402" s="241"/>
      <c r="G1402" s="241"/>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243</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x14ac:dyDescent="0.2">
      <c r="A1403" s="226" t="s">
        <v>233</v>
      </c>
      <c r="B1403" s="227" t="s">
        <v>177</v>
      </c>
      <c r="C1403" s="243" t="s">
        <v>178</v>
      </c>
      <c r="D1403" s="228"/>
      <c r="E1403" s="229"/>
      <c r="F1403" s="230"/>
      <c r="G1403" s="230">
        <f>SUMIF(AG1404:AG1429,"&lt;&gt;NOR",G1404:G1429)</f>
        <v>0</v>
      </c>
      <c r="H1403" s="230"/>
      <c r="I1403" s="230">
        <f>SUM(I1404:I1429)</f>
        <v>0</v>
      </c>
      <c r="J1403" s="230"/>
      <c r="K1403" s="230">
        <f>SUM(K1404:K1429)</f>
        <v>0</v>
      </c>
      <c r="L1403" s="230"/>
      <c r="M1403" s="230">
        <f>SUM(M1404:M1429)</f>
        <v>0</v>
      </c>
      <c r="N1403" s="229"/>
      <c r="O1403" s="229">
        <f>SUM(O1404:O1429)</f>
        <v>4.21</v>
      </c>
      <c r="P1403" s="229"/>
      <c r="Q1403" s="229">
        <f>SUM(Q1404:Q1429)</f>
        <v>0</v>
      </c>
      <c r="R1403" s="230"/>
      <c r="S1403" s="230"/>
      <c r="T1403" s="231"/>
      <c r="U1403" s="225"/>
      <c r="V1403" s="225">
        <f>SUM(V1404:V1429)</f>
        <v>94.199999999999989</v>
      </c>
      <c r="W1403" s="225"/>
      <c r="X1403" s="225"/>
      <c r="Y1403" s="225"/>
      <c r="AG1403" t="s">
        <v>234</v>
      </c>
    </row>
    <row r="1404" spans="1:60" outlineLevel="1" x14ac:dyDescent="0.2">
      <c r="A1404" s="233">
        <v>337</v>
      </c>
      <c r="B1404" s="234" t="s">
        <v>1514</v>
      </c>
      <c r="C1404" s="244" t="s">
        <v>1515</v>
      </c>
      <c r="D1404" s="235" t="s">
        <v>327</v>
      </c>
      <c r="E1404" s="236">
        <v>54</v>
      </c>
      <c r="F1404" s="237">
        <f>H1404+J1404</f>
        <v>0</v>
      </c>
      <c r="G1404" s="237">
        <f>ROUND(E1404*F1404,2)</f>
        <v>0</v>
      </c>
      <c r="H1404" s="238"/>
      <c r="I1404" s="237">
        <f>ROUND(E1404*H1404,2)</f>
        <v>0</v>
      </c>
      <c r="J1404" s="238"/>
      <c r="K1404" s="237">
        <f>ROUND(E1404*J1404,2)</f>
        <v>0</v>
      </c>
      <c r="L1404" s="237">
        <v>21</v>
      </c>
      <c r="M1404" s="237">
        <f>G1404*(1+L1404/100)</f>
        <v>0</v>
      </c>
      <c r="N1404" s="236">
        <v>0</v>
      </c>
      <c r="O1404" s="236">
        <f>ROUND(E1404*N1404,2)</f>
        <v>0</v>
      </c>
      <c r="P1404" s="236">
        <v>0</v>
      </c>
      <c r="Q1404" s="236">
        <f>ROUND(E1404*P1404,2)</f>
        <v>0</v>
      </c>
      <c r="R1404" s="237" t="s">
        <v>1516</v>
      </c>
      <c r="S1404" s="237" t="s">
        <v>238</v>
      </c>
      <c r="T1404" s="239" t="s">
        <v>377</v>
      </c>
      <c r="U1404" s="223">
        <v>0.80900000000000005</v>
      </c>
      <c r="V1404" s="223">
        <f>ROUND(E1404*U1404,2)</f>
        <v>43.69</v>
      </c>
      <c r="W1404" s="223"/>
      <c r="X1404" s="223" t="s">
        <v>262</v>
      </c>
      <c r="Y1404" s="223" t="s">
        <v>241</v>
      </c>
      <c r="Z1404" s="212"/>
      <c r="AA1404" s="212"/>
      <c r="AB1404" s="212"/>
      <c r="AC1404" s="212"/>
      <c r="AD1404" s="212"/>
      <c r="AE1404" s="212"/>
      <c r="AF1404" s="212"/>
      <c r="AG1404" s="212" t="s">
        <v>263</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2" x14ac:dyDescent="0.2">
      <c r="A1405" s="219"/>
      <c r="B1405" s="220"/>
      <c r="C1405" s="254" t="s">
        <v>1517</v>
      </c>
      <c r="D1405" s="251"/>
      <c r="E1405" s="251"/>
      <c r="F1405" s="251"/>
      <c r="G1405" s="251"/>
      <c r="H1405" s="223"/>
      <c r="I1405" s="223"/>
      <c r="J1405" s="223"/>
      <c r="K1405" s="223"/>
      <c r="L1405" s="223"/>
      <c r="M1405" s="223"/>
      <c r="N1405" s="222"/>
      <c r="O1405" s="222"/>
      <c r="P1405" s="222"/>
      <c r="Q1405" s="222"/>
      <c r="R1405" s="223"/>
      <c r="S1405" s="223"/>
      <c r="T1405" s="223"/>
      <c r="U1405" s="223"/>
      <c r="V1405" s="223"/>
      <c r="W1405" s="223"/>
      <c r="X1405" s="223"/>
      <c r="Y1405" s="223"/>
      <c r="Z1405" s="212"/>
      <c r="AA1405" s="212"/>
      <c r="AB1405" s="212"/>
      <c r="AC1405" s="212"/>
      <c r="AD1405" s="212"/>
      <c r="AE1405" s="212"/>
      <c r="AF1405" s="212"/>
      <c r="AG1405" s="212" t="s">
        <v>265</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2" x14ac:dyDescent="0.2">
      <c r="A1406" s="219"/>
      <c r="B1406" s="220"/>
      <c r="C1406" s="255" t="s">
        <v>818</v>
      </c>
      <c r="D1406" s="249"/>
      <c r="E1406" s="250">
        <v>54</v>
      </c>
      <c r="F1406" s="223"/>
      <c r="G1406" s="223"/>
      <c r="H1406" s="223"/>
      <c r="I1406" s="223"/>
      <c r="J1406" s="223"/>
      <c r="K1406" s="223"/>
      <c r="L1406" s="223"/>
      <c r="M1406" s="223"/>
      <c r="N1406" s="222"/>
      <c r="O1406" s="222"/>
      <c r="P1406" s="222"/>
      <c r="Q1406" s="222"/>
      <c r="R1406" s="223"/>
      <c r="S1406" s="223"/>
      <c r="T1406" s="223"/>
      <c r="U1406" s="223"/>
      <c r="V1406" s="223"/>
      <c r="W1406" s="223"/>
      <c r="X1406" s="223"/>
      <c r="Y1406" s="223"/>
      <c r="Z1406" s="212"/>
      <c r="AA1406" s="212"/>
      <c r="AB1406" s="212"/>
      <c r="AC1406" s="212"/>
      <c r="AD1406" s="212"/>
      <c r="AE1406" s="212"/>
      <c r="AF1406" s="212"/>
      <c r="AG1406" s="212" t="s">
        <v>267</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2" x14ac:dyDescent="0.2">
      <c r="A1407" s="219"/>
      <c r="B1407" s="220"/>
      <c r="C1407" s="256"/>
      <c r="D1407" s="241"/>
      <c r="E1407" s="241"/>
      <c r="F1407" s="241"/>
      <c r="G1407" s="241"/>
      <c r="H1407" s="223"/>
      <c r="I1407" s="223"/>
      <c r="J1407" s="223"/>
      <c r="K1407" s="223"/>
      <c r="L1407" s="223"/>
      <c r="M1407" s="223"/>
      <c r="N1407" s="222"/>
      <c r="O1407" s="222"/>
      <c r="P1407" s="222"/>
      <c r="Q1407" s="222"/>
      <c r="R1407" s="223"/>
      <c r="S1407" s="223"/>
      <c r="T1407" s="223"/>
      <c r="U1407" s="223"/>
      <c r="V1407" s="223"/>
      <c r="W1407" s="223"/>
      <c r="X1407" s="223"/>
      <c r="Y1407" s="223"/>
      <c r="Z1407" s="212"/>
      <c r="AA1407" s="212"/>
      <c r="AB1407" s="212"/>
      <c r="AC1407" s="212"/>
      <c r="AD1407" s="212"/>
      <c r="AE1407" s="212"/>
      <c r="AF1407" s="212"/>
      <c r="AG1407" s="212" t="s">
        <v>243</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ht="22.5" outlineLevel="1" x14ac:dyDescent="0.2">
      <c r="A1408" s="233">
        <v>338</v>
      </c>
      <c r="B1408" s="234" t="s">
        <v>1518</v>
      </c>
      <c r="C1408" s="244" t="s">
        <v>1519</v>
      </c>
      <c r="D1408" s="235" t="s">
        <v>450</v>
      </c>
      <c r="E1408" s="236">
        <v>38</v>
      </c>
      <c r="F1408" s="237">
        <f>H1408+J1408</f>
        <v>0</v>
      </c>
      <c r="G1408" s="237">
        <f>ROUND(E1408*F1408,2)</f>
        <v>0</v>
      </c>
      <c r="H1408" s="238"/>
      <c r="I1408" s="237">
        <f>ROUND(E1408*H1408,2)</f>
        <v>0</v>
      </c>
      <c r="J1408" s="238"/>
      <c r="K1408" s="237">
        <f>ROUND(E1408*J1408,2)</f>
        <v>0</v>
      </c>
      <c r="L1408" s="237">
        <v>21</v>
      </c>
      <c r="M1408" s="237">
        <f>G1408*(1+L1408/100)</f>
        <v>0</v>
      </c>
      <c r="N1408" s="236">
        <v>3.2000000000000003E-4</v>
      </c>
      <c r="O1408" s="236">
        <f>ROUND(E1408*N1408,2)</f>
        <v>0.01</v>
      </c>
      <c r="P1408" s="236">
        <v>0</v>
      </c>
      <c r="Q1408" s="236">
        <f>ROUND(E1408*P1408,2)</f>
        <v>0</v>
      </c>
      <c r="R1408" s="237" t="s">
        <v>1516</v>
      </c>
      <c r="S1408" s="237" t="s">
        <v>238</v>
      </c>
      <c r="T1408" s="239" t="s">
        <v>238</v>
      </c>
      <c r="U1408" s="223">
        <v>0.23599999999999999</v>
      </c>
      <c r="V1408" s="223">
        <f>ROUND(E1408*U1408,2)</f>
        <v>8.9700000000000006</v>
      </c>
      <c r="W1408" s="223"/>
      <c r="X1408" s="223" t="s">
        <v>262</v>
      </c>
      <c r="Y1408" s="223" t="s">
        <v>241</v>
      </c>
      <c r="Z1408" s="212"/>
      <c r="AA1408" s="212"/>
      <c r="AB1408" s="212"/>
      <c r="AC1408" s="212"/>
      <c r="AD1408" s="212"/>
      <c r="AE1408" s="212"/>
      <c r="AF1408" s="212"/>
      <c r="AG1408" s="212" t="s">
        <v>263</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2" x14ac:dyDescent="0.2">
      <c r="A1409" s="219"/>
      <c r="B1409" s="220"/>
      <c r="C1409" s="255" t="s">
        <v>1520</v>
      </c>
      <c r="D1409" s="249"/>
      <c r="E1409" s="250"/>
      <c r="F1409" s="223"/>
      <c r="G1409" s="223"/>
      <c r="H1409" s="223"/>
      <c r="I1409" s="223"/>
      <c r="J1409" s="223"/>
      <c r="K1409" s="223"/>
      <c r="L1409" s="223"/>
      <c r="M1409" s="223"/>
      <c r="N1409" s="222"/>
      <c r="O1409" s="222"/>
      <c r="P1409" s="222"/>
      <c r="Q1409" s="222"/>
      <c r="R1409" s="223"/>
      <c r="S1409" s="223"/>
      <c r="T1409" s="223"/>
      <c r="U1409" s="223"/>
      <c r="V1409" s="223"/>
      <c r="W1409" s="223"/>
      <c r="X1409" s="223"/>
      <c r="Y1409" s="223"/>
      <c r="Z1409" s="212"/>
      <c r="AA1409" s="212"/>
      <c r="AB1409" s="212"/>
      <c r="AC1409" s="212"/>
      <c r="AD1409" s="212"/>
      <c r="AE1409" s="212"/>
      <c r="AF1409" s="212"/>
      <c r="AG1409" s="212" t="s">
        <v>267</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55" t="s">
        <v>1521</v>
      </c>
      <c r="D1410" s="249"/>
      <c r="E1410" s="250">
        <v>31.7</v>
      </c>
      <c r="F1410" s="223"/>
      <c r="G1410" s="223"/>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267</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55" t="s">
        <v>297</v>
      </c>
      <c r="D1411" s="249"/>
      <c r="E1411" s="250"/>
      <c r="F1411" s="223"/>
      <c r="G1411" s="223"/>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267</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55" t="s">
        <v>1522</v>
      </c>
      <c r="D1412" s="249"/>
      <c r="E1412" s="250">
        <v>6.3</v>
      </c>
      <c r="F1412" s="223"/>
      <c r="G1412" s="223"/>
      <c r="H1412" s="223"/>
      <c r="I1412" s="223"/>
      <c r="J1412" s="223"/>
      <c r="K1412" s="223"/>
      <c r="L1412" s="223"/>
      <c r="M1412" s="223"/>
      <c r="N1412" s="222"/>
      <c r="O1412" s="222"/>
      <c r="P1412" s="222"/>
      <c r="Q1412" s="222"/>
      <c r="R1412" s="223"/>
      <c r="S1412" s="223"/>
      <c r="T1412" s="223"/>
      <c r="U1412" s="223"/>
      <c r="V1412" s="223"/>
      <c r="W1412" s="223"/>
      <c r="X1412" s="223"/>
      <c r="Y1412" s="223"/>
      <c r="Z1412" s="212"/>
      <c r="AA1412" s="212"/>
      <c r="AB1412" s="212"/>
      <c r="AC1412" s="212"/>
      <c r="AD1412" s="212"/>
      <c r="AE1412" s="212"/>
      <c r="AF1412" s="212"/>
      <c r="AG1412" s="212" t="s">
        <v>267</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56"/>
      <c r="D1413" s="241"/>
      <c r="E1413" s="241"/>
      <c r="F1413" s="241"/>
      <c r="G1413" s="241"/>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243</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33">
        <v>339</v>
      </c>
      <c r="B1414" s="234" t="s">
        <v>1523</v>
      </c>
      <c r="C1414" s="244" t="s">
        <v>1524</v>
      </c>
      <c r="D1414" s="235" t="s">
        <v>450</v>
      </c>
      <c r="E1414" s="236">
        <v>38</v>
      </c>
      <c r="F1414" s="237">
        <f>H1414+J1414</f>
        <v>0</v>
      </c>
      <c r="G1414" s="237">
        <f>ROUND(E1414*F1414,2)</f>
        <v>0</v>
      </c>
      <c r="H1414" s="238"/>
      <c r="I1414" s="237">
        <f>ROUND(E1414*H1414,2)</f>
        <v>0</v>
      </c>
      <c r="J1414" s="238"/>
      <c r="K1414" s="237">
        <f>ROUND(E1414*J1414,2)</f>
        <v>0</v>
      </c>
      <c r="L1414" s="237">
        <v>21</v>
      </c>
      <c r="M1414" s="237">
        <f>G1414*(1+L1414/100)</f>
        <v>0</v>
      </c>
      <c r="N1414" s="236">
        <v>0</v>
      </c>
      <c r="O1414" s="236">
        <f>ROUND(E1414*N1414,2)</f>
        <v>0</v>
      </c>
      <c r="P1414" s="236">
        <v>0</v>
      </c>
      <c r="Q1414" s="236">
        <f>ROUND(E1414*P1414,2)</f>
        <v>0</v>
      </c>
      <c r="R1414" s="237" t="s">
        <v>1516</v>
      </c>
      <c r="S1414" s="237" t="s">
        <v>238</v>
      </c>
      <c r="T1414" s="239" t="s">
        <v>238</v>
      </c>
      <c r="U1414" s="223">
        <v>0.154</v>
      </c>
      <c r="V1414" s="223">
        <f>ROUND(E1414*U1414,2)</f>
        <v>5.85</v>
      </c>
      <c r="W1414" s="223"/>
      <c r="X1414" s="223" t="s">
        <v>262</v>
      </c>
      <c r="Y1414" s="223" t="s">
        <v>241</v>
      </c>
      <c r="Z1414" s="212"/>
      <c r="AA1414" s="212"/>
      <c r="AB1414" s="212"/>
      <c r="AC1414" s="212"/>
      <c r="AD1414" s="212"/>
      <c r="AE1414" s="212"/>
      <c r="AF1414" s="212"/>
      <c r="AG1414" s="212" t="s">
        <v>263</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55" t="s">
        <v>1525</v>
      </c>
      <c r="D1415" s="249"/>
      <c r="E1415" s="250">
        <v>38</v>
      </c>
      <c r="F1415" s="223"/>
      <c r="G1415" s="223"/>
      <c r="H1415" s="223"/>
      <c r="I1415" s="223"/>
      <c r="J1415" s="223"/>
      <c r="K1415" s="223"/>
      <c r="L1415" s="223"/>
      <c r="M1415" s="223"/>
      <c r="N1415" s="222"/>
      <c r="O1415" s="222"/>
      <c r="P1415" s="222"/>
      <c r="Q1415" s="222"/>
      <c r="R1415" s="223"/>
      <c r="S1415" s="223"/>
      <c r="T1415" s="223"/>
      <c r="U1415" s="223"/>
      <c r="V1415" s="223"/>
      <c r="W1415" s="223"/>
      <c r="X1415" s="223"/>
      <c r="Y1415" s="223"/>
      <c r="Z1415" s="212"/>
      <c r="AA1415" s="212"/>
      <c r="AB1415" s="212"/>
      <c r="AC1415" s="212"/>
      <c r="AD1415" s="212"/>
      <c r="AE1415" s="212"/>
      <c r="AF1415" s="212"/>
      <c r="AG1415" s="212" t="s">
        <v>267</v>
      </c>
      <c r="AH1415" s="212">
        <v>5</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2" x14ac:dyDescent="0.2">
      <c r="A1416" s="219"/>
      <c r="B1416" s="220"/>
      <c r="C1416" s="256"/>
      <c r="D1416" s="241"/>
      <c r="E1416" s="241"/>
      <c r="F1416" s="241"/>
      <c r="G1416" s="241"/>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243</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ht="22.5" outlineLevel="1" x14ac:dyDescent="0.2">
      <c r="A1417" s="233">
        <v>340</v>
      </c>
      <c r="B1417" s="234" t="s">
        <v>1526</v>
      </c>
      <c r="C1417" s="244" t="s">
        <v>1527</v>
      </c>
      <c r="D1417" s="235" t="s">
        <v>327</v>
      </c>
      <c r="E1417" s="236">
        <v>36.49</v>
      </c>
      <c r="F1417" s="237">
        <f>H1417+J1417</f>
        <v>0</v>
      </c>
      <c r="G1417" s="237">
        <f>ROUND(E1417*F1417,2)</f>
        <v>0</v>
      </c>
      <c r="H1417" s="238"/>
      <c r="I1417" s="237">
        <f>ROUND(E1417*H1417,2)</f>
        <v>0</v>
      </c>
      <c r="J1417" s="238"/>
      <c r="K1417" s="237">
        <f>ROUND(E1417*J1417,2)</f>
        <v>0</v>
      </c>
      <c r="L1417" s="237">
        <v>21</v>
      </c>
      <c r="M1417" s="237">
        <f>G1417*(1+L1417/100)</f>
        <v>0</v>
      </c>
      <c r="N1417" s="236">
        <v>2.5200000000000001E-3</v>
      </c>
      <c r="O1417" s="236">
        <f>ROUND(E1417*N1417,2)</f>
        <v>0.09</v>
      </c>
      <c r="P1417" s="236">
        <v>0</v>
      </c>
      <c r="Q1417" s="236">
        <f>ROUND(E1417*P1417,2)</f>
        <v>0</v>
      </c>
      <c r="R1417" s="237" t="s">
        <v>1516</v>
      </c>
      <c r="S1417" s="237" t="s">
        <v>238</v>
      </c>
      <c r="T1417" s="239" t="s">
        <v>238</v>
      </c>
      <c r="U1417" s="223">
        <v>0.97799999999999998</v>
      </c>
      <c r="V1417" s="223">
        <f>ROUND(E1417*U1417,2)</f>
        <v>35.69</v>
      </c>
      <c r="W1417" s="223"/>
      <c r="X1417" s="223" t="s">
        <v>262</v>
      </c>
      <c r="Y1417" s="223" t="s">
        <v>241</v>
      </c>
      <c r="Z1417" s="212"/>
      <c r="AA1417" s="212"/>
      <c r="AB1417" s="212"/>
      <c r="AC1417" s="212"/>
      <c r="AD1417" s="212"/>
      <c r="AE1417" s="212"/>
      <c r="AF1417" s="212"/>
      <c r="AG1417" s="212" t="s">
        <v>263</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2" x14ac:dyDescent="0.2">
      <c r="A1418" s="219"/>
      <c r="B1418" s="220"/>
      <c r="C1418" s="255" t="s">
        <v>1528</v>
      </c>
      <c r="D1418" s="249"/>
      <c r="E1418" s="250">
        <v>36.49</v>
      </c>
      <c r="F1418" s="223"/>
      <c r="G1418" s="223"/>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267</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2" x14ac:dyDescent="0.2">
      <c r="A1419" s="219"/>
      <c r="B1419" s="220"/>
      <c r="C1419" s="256"/>
      <c r="D1419" s="241"/>
      <c r="E1419" s="241"/>
      <c r="F1419" s="241"/>
      <c r="G1419" s="241"/>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243</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ht="22.5" outlineLevel="1" x14ac:dyDescent="0.2">
      <c r="A1420" s="233">
        <v>341</v>
      </c>
      <c r="B1420" s="234" t="s">
        <v>1529</v>
      </c>
      <c r="C1420" s="244" t="s">
        <v>1530</v>
      </c>
      <c r="D1420" s="235" t="s">
        <v>327</v>
      </c>
      <c r="E1420" s="236">
        <v>59.4</v>
      </c>
      <c r="F1420" s="237">
        <f>H1420+J1420</f>
        <v>0</v>
      </c>
      <c r="G1420" s="237">
        <f>ROUND(E1420*F1420,2)</f>
        <v>0</v>
      </c>
      <c r="H1420" s="238"/>
      <c r="I1420" s="237">
        <f>ROUND(E1420*H1420,2)</f>
        <v>0</v>
      </c>
      <c r="J1420" s="238"/>
      <c r="K1420" s="237">
        <f>ROUND(E1420*J1420,2)</f>
        <v>0</v>
      </c>
      <c r="L1420" s="237">
        <v>21</v>
      </c>
      <c r="M1420" s="237">
        <f>G1420*(1+L1420/100)</f>
        <v>0</v>
      </c>
      <c r="N1420" s="236">
        <v>5.5E-2</v>
      </c>
      <c r="O1420" s="236">
        <f>ROUND(E1420*N1420,2)</f>
        <v>3.27</v>
      </c>
      <c r="P1420" s="236">
        <v>0</v>
      </c>
      <c r="Q1420" s="236">
        <f>ROUND(E1420*P1420,2)</f>
        <v>0</v>
      </c>
      <c r="R1420" s="237" t="s">
        <v>344</v>
      </c>
      <c r="S1420" s="237" t="s">
        <v>238</v>
      </c>
      <c r="T1420" s="239" t="s">
        <v>377</v>
      </c>
      <c r="U1420" s="223">
        <v>0</v>
      </c>
      <c r="V1420" s="223">
        <f>ROUND(E1420*U1420,2)</f>
        <v>0</v>
      </c>
      <c r="W1420" s="223"/>
      <c r="X1420" s="223" t="s">
        <v>345</v>
      </c>
      <c r="Y1420" s="223" t="s">
        <v>241</v>
      </c>
      <c r="Z1420" s="212"/>
      <c r="AA1420" s="212"/>
      <c r="AB1420" s="212"/>
      <c r="AC1420" s="212"/>
      <c r="AD1420" s="212"/>
      <c r="AE1420" s="212"/>
      <c r="AF1420" s="212"/>
      <c r="AG1420" s="212" t="s">
        <v>346</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2" x14ac:dyDescent="0.2">
      <c r="A1421" s="219"/>
      <c r="B1421" s="220"/>
      <c r="C1421" s="255" t="s">
        <v>1531</v>
      </c>
      <c r="D1421" s="249"/>
      <c r="E1421" s="250">
        <v>59.4</v>
      </c>
      <c r="F1421" s="223"/>
      <c r="G1421" s="223"/>
      <c r="H1421" s="223"/>
      <c r="I1421" s="223"/>
      <c r="J1421" s="223"/>
      <c r="K1421" s="223"/>
      <c r="L1421" s="223"/>
      <c r="M1421" s="223"/>
      <c r="N1421" s="222"/>
      <c r="O1421" s="222"/>
      <c r="P1421" s="222"/>
      <c r="Q1421" s="222"/>
      <c r="R1421" s="223"/>
      <c r="S1421" s="223"/>
      <c r="T1421" s="223"/>
      <c r="U1421" s="223"/>
      <c r="V1421" s="223"/>
      <c r="W1421" s="223"/>
      <c r="X1421" s="223"/>
      <c r="Y1421" s="223"/>
      <c r="Z1421" s="212"/>
      <c r="AA1421" s="212"/>
      <c r="AB1421" s="212"/>
      <c r="AC1421" s="212"/>
      <c r="AD1421" s="212"/>
      <c r="AE1421" s="212"/>
      <c r="AF1421" s="212"/>
      <c r="AG1421" s="212" t="s">
        <v>267</v>
      </c>
      <c r="AH1421" s="212">
        <v>5</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2" x14ac:dyDescent="0.2">
      <c r="A1422" s="219"/>
      <c r="B1422" s="220"/>
      <c r="C1422" s="256"/>
      <c r="D1422" s="241"/>
      <c r="E1422" s="241"/>
      <c r="F1422" s="241"/>
      <c r="G1422" s="241"/>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243</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ht="22.5" outlineLevel="1" x14ac:dyDescent="0.2">
      <c r="A1423" s="233">
        <v>342</v>
      </c>
      <c r="B1423" s="234" t="s">
        <v>1532</v>
      </c>
      <c r="C1423" s="244" t="s">
        <v>1533</v>
      </c>
      <c r="D1423" s="235" t="s">
        <v>327</v>
      </c>
      <c r="E1423" s="236">
        <v>43.674750000000003</v>
      </c>
      <c r="F1423" s="237">
        <f>H1423+J1423</f>
        <v>0</v>
      </c>
      <c r="G1423" s="237">
        <f>ROUND(E1423*F1423,2)</f>
        <v>0</v>
      </c>
      <c r="H1423" s="238"/>
      <c r="I1423" s="237">
        <f>ROUND(E1423*H1423,2)</f>
        <v>0</v>
      </c>
      <c r="J1423" s="238"/>
      <c r="K1423" s="237">
        <f>ROUND(E1423*J1423,2)</f>
        <v>0</v>
      </c>
      <c r="L1423" s="237">
        <v>21</v>
      </c>
      <c r="M1423" s="237">
        <f>G1423*(1+L1423/100)</f>
        <v>0</v>
      </c>
      <c r="N1423" s="236">
        <v>1.9199999999999998E-2</v>
      </c>
      <c r="O1423" s="236">
        <f>ROUND(E1423*N1423,2)</f>
        <v>0.84</v>
      </c>
      <c r="P1423" s="236">
        <v>0</v>
      </c>
      <c r="Q1423" s="236">
        <f>ROUND(E1423*P1423,2)</f>
        <v>0</v>
      </c>
      <c r="R1423" s="237" t="s">
        <v>344</v>
      </c>
      <c r="S1423" s="237" t="s">
        <v>238</v>
      </c>
      <c r="T1423" s="239" t="s">
        <v>238</v>
      </c>
      <c r="U1423" s="223">
        <v>0</v>
      </c>
      <c r="V1423" s="223">
        <f>ROUND(E1423*U1423,2)</f>
        <v>0</v>
      </c>
      <c r="W1423" s="223"/>
      <c r="X1423" s="223" t="s">
        <v>345</v>
      </c>
      <c r="Y1423" s="223" t="s">
        <v>241</v>
      </c>
      <c r="Z1423" s="212"/>
      <c r="AA1423" s="212"/>
      <c r="AB1423" s="212"/>
      <c r="AC1423" s="212"/>
      <c r="AD1423" s="212"/>
      <c r="AE1423" s="212"/>
      <c r="AF1423" s="212"/>
      <c r="AG1423" s="212" t="s">
        <v>346</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2" x14ac:dyDescent="0.2">
      <c r="A1424" s="219"/>
      <c r="B1424" s="220"/>
      <c r="C1424" s="255" t="s">
        <v>1534</v>
      </c>
      <c r="D1424" s="249"/>
      <c r="E1424" s="250">
        <v>38.314500000000002</v>
      </c>
      <c r="F1424" s="223"/>
      <c r="G1424" s="223"/>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267</v>
      </c>
      <c r="AH1424" s="212">
        <v>5</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55" t="s">
        <v>1535</v>
      </c>
      <c r="D1425" s="249"/>
      <c r="E1425" s="250">
        <v>5.3602499999999997</v>
      </c>
      <c r="F1425" s="223"/>
      <c r="G1425" s="223"/>
      <c r="H1425" s="223"/>
      <c r="I1425" s="223"/>
      <c r="J1425" s="223"/>
      <c r="K1425" s="223"/>
      <c r="L1425" s="223"/>
      <c r="M1425" s="223"/>
      <c r="N1425" s="222"/>
      <c r="O1425" s="222"/>
      <c r="P1425" s="222"/>
      <c r="Q1425" s="222"/>
      <c r="R1425" s="223"/>
      <c r="S1425" s="223"/>
      <c r="T1425" s="223"/>
      <c r="U1425" s="223"/>
      <c r="V1425" s="223"/>
      <c r="W1425" s="223"/>
      <c r="X1425" s="223"/>
      <c r="Y1425" s="223"/>
      <c r="Z1425" s="212"/>
      <c r="AA1425" s="212"/>
      <c r="AB1425" s="212"/>
      <c r="AC1425" s="212"/>
      <c r="AD1425" s="212"/>
      <c r="AE1425" s="212"/>
      <c r="AF1425" s="212"/>
      <c r="AG1425" s="212" t="s">
        <v>267</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2" x14ac:dyDescent="0.2">
      <c r="A1426" s="219"/>
      <c r="B1426" s="220"/>
      <c r="C1426" s="256"/>
      <c r="D1426" s="241"/>
      <c r="E1426" s="241"/>
      <c r="F1426" s="241"/>
      <c r="G1426" s="241"/>
      <c r="H1426" s="223"/>
      <c r="I1426" s="223"/>
      <c r="J1426" s="223"/>
      <c r="K1426" s="223"/>
      <c r="L1426" s="223"/>
      <c r="M1426" s="223"/>
      <c r="N1426" s="222"/>
      <c r="O1426" s="222"/>
      <c r="P1426" s="222"/>
      <c r="Q1426" s="222"/>
      <c r="R1426" s="223"/>
      <c r="S1426" s="223"/>
      <c r="T1426" s="223"/>
      <c r="U1426" s="223"/>
      <c r="V1426" s="223"/>
      <c r="W1426" s="223"/>
      <c r="X1426" s="223"/>
      <c r="Y1426" s="223"/>
      <c r="Z1426" s="212"/>
      <c r="AA1426" s="212"/>
      <c r="AB1426" s="212"/>
      <c r="AC1426" s="212"/>
      <c r="AD1426" s="212"/>
      <c r="AE1426" s="212"/>
      <c r="AF1426" s="212"/>
      <c r="AG1426" s="212" t="s">
        <v>243</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1" x14ac:dyDescent="0.2">
      <c r="A1427" s="219">
        <v>343</v>
      </c>
      <c r="B1427" s="220" t="s">
        <v>1536</v>
      </c>
      <c r="C1427" s="257" t="s">
        <v>1537</v>
      </c>
      <c r="D1427" s="221" t="s">
        <v>0</v>
      </c>
      <c r="E1427" s="240"/>
      <c r="F1427" s="223">
        <f>H1427+J1427</f>
        <v>0</v>
      </c>
      <c r="G1427" s="223">
        <f>ROUND(E1427*F1427,2)</f>
        <v>0</v>
      </c>
      <c r="H1427" s="224"/>
      <c r="I1427" s="223">
        <f>ROUND(E1427*H1427,2)</f>
        <v>0</v>
      </c>
      <c r="J1427" s="224"/>
      <c r="K1427" s="223">
        <f>ROUND(E1427*J1427,2)</f>
        <v>0</v>
      </c>
      <c r="L1427" s="223">
        <v>21</v>
      </c>
      <c r="M1427" s="223">
        <f>G1427*(1+L1427/100)</f>
        <v>0</v>
      </c>
      <c r="N1427" s="222">
        <v>0</v>
      </c>
      <c r="O1427" s="222">
        <f>ROUND(E1427*N1427,2)</f>
        <v>0</v>
      </c>
      <c r="P1427" s="222">
        <v>0</v>
      </c>
      <c r="Q1427" s="222">
        <f>ROUND(E1427*P1427,2)</f>
        <v>0</v>
      </c>
      <c r="R1427" s="223" t="s">
        <v>1516</v>
      </c>
      <c r="S1427" s="223" t="s">
        <v>238</v>
      </c>
      <c r="T1427" s="223" t="s">
        <v>238</v>
      </c>
      <c r="U1427" s="223">
        <v>0</v>
      </c>
      <c r="V1427" s="223">
        <f>ROUND(E1427*U1427,2)</f>
        <v>0</v>
      </c>
      <c r="W1427" s="223"/>
      <c r="X1427" s="223" t="s">
        <v>970</v>
      </c>
      <c r="Y1427" s="223" t="s">
        <v>241</v>
      </c>
      <c r="Z1427" s="212"/>
      <c r="AA1427" s="212"/>
      <c r="AB1427" s="212"/>
      <c r="AC1427" s="212"/>
      <c r="AD1427" s="212"/>
      <c r="AE1427" s="212"/>
      <c r="AF1427" s="212"/>
      <c r="AG1427" s="212" t="s">
        <v>971</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2" x14ac:dyDescent="0.2">
      <c r="A1428" s="219"/>
      <c r="B1428" s="220"/>
      <c r="C1428" s="258" t="s">
        <v>1054</v>
      </c>
      <c r="D1428" s="253"/>
      <c r="E1428" s="253"/>
      <c r="F1428" s="253"/>
      <c r="G1428" s="253"/>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265</v>
      </c>
      <c r="AH1428" s="212"/>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2" x14ac:dyDescent="0.2">
      <c r="A1429" s="219"/>
      <c r="B1429" s="220"/>
      <c r="C1429" s="256"/>
      <c r="D1429" s="241"/>
      <c r="E1429" s="241"/>
      <c r="F1429" s="241"/>
      <c r="G1429" s="241"/>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243</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x14ac:dyDescent="0.2">
      <c r="A1430" s="226" t="s">
        <v>233</v>
      </c>
      <c r="B1430" s="227" t="s">
        <v>179</v>
      </c>
      <c r="C1430" s="243" t="s">
        <v>180</v>
      </c>
      <c r="D1430" s="228"/>
      <c r="E1430" s="229"/>
      <c r="F1430" s="230"/>
      <c r="G1430" s="230">
        <f>SUMIF(AG1431:AG1434,"&lt;&gt;NOR",G1431:G1434)</f>
        <v>0</v>
      </c>
      <c r="H1430" s="230"/>
      <c r="I1430" s="230">
        <f>SUM(I1431:I1434)</f>
        <v>0</v>
      </c>
      <c r="J1430" s="230"/>
      <c r="K1430" s="230">
        <f>SUM(K1431:K1434)</f>
        <v>0</v>
      </c>
      <c r="L1430" s="230"/>
      <c r="M1430" s="230">
        <f>SUM(M1431:M1434)</f>
        <v>0</v>
      </c>
      <c r="N1430" s="229"/>
      <c r="O1430" s="229">
        <f>SUM(O1431:O1434)</f>
        <v>0.39</v>
      </c>
      <c r="P1430" s="229"/>
      <c r="Q1430" s="229">
        <f>SUM(Q1431:Q1434)</f>
        <v>0</v>
      </c>
      <c r="R1430" s="230"/>
      <c r="S1430" s="230"/>
      <c r="T1430" s="231"/>
      <c r="U1430" s="225"/>
      <c r="V1430" s="225">
        <f>SUM(V1431:V1434)</f>
        <v>0</v>
      </c>
      <c r="W1430" s="225"/>
      <c r="X1430" s="225"/>
      <c r="Y1430" s="225"/>
      <c r="AG1430" t="s">
        <v>234</v>
      </c>
    </row>
    <row r="1431" spans="1:60" ht="22.5" outlineLevel="1" x14ac:dyDescent="0.2">
      <c r="A1431" s="233">
        <v>344</v>
      </c>
      <c r="B1431" s="234" t="s">
        <v>1538</v>
      </c>
      <c r="C1431" s="244" t="s">
        <v>1539</v>
      </c>
      <c r="D1431" s="235" t="s">
        <v>327</v>
      </c>
      <c r="E1431" s="236">
        <v>115.21</v>
      </c>
      <c r="F1431" s="237">
        <f>H1431+J1431</f>
        <v>0</v>
      </c>
      <c r="G1431" s="237">
        <f>ROUND(E1431*F1431,2)</f>
        <v>0</v>
      </c>
      <c r="H1431" s="238"/>
      <c r="I1431" s="237">
        <f>ROUND(E1431*H1431,2)</f>
        <v>0</v>
      </c>
      <c r="J1431" s="238"/>
      <c r="K1431" s="237">
        <f>ROUND(E1431*J1431,2)</f>
        <v>0</v>
      </c>
      <c r="L1431" s="237">
        <v>21</v>
      </c>
      <c r="M1431" s="237">
        <f>G1431*(1+L1431/100)</f>
        <v>0</v>
      </c>
      <c r="N1431" s="236">
        <v>3.3899999999999998E-3</v>
      </c>
      <c r="O1431" s="236">
        <f>ROUND(E1431*N1431,2)</f>
        <v>0.39</v>
      </c>
      <c r="P1431" s="236">
        <v>0</v>
      </c>
      <c r="Q1431" s="236">
        <f>ROUND(E1431*P1431,2)</f>
        <v>0</v>
      </c>
      <c r="R1431" s="237" t="s">
        <v>1540</v>
      </c>
      <c r="S1431" s="237" t="s">
        <v>238</v>
      </c>
      <c r="T1431" s="239" t="s">
        <v>238</v>
      </c>
      <c r="U1431" s="223">
        <v>0</v>
      </c>
      <c r="V1431" s="223">
        <f>ROUND(E1431*U1431,2)</f>
        <v>0</v>
      </c>
      <c r="W1431" s="223"/>
      <c r="X1431" s="223" t="s">
        <v>502</v>
      </c>
      <c r="Y1431" s="223" t="s">
        <v>241</v>
      </c>
      <c r="Z1431" s="212"/>
      <c r="AA1431" s="212"/>
      <c r="AB1431" s="212"/>
      <c r="AC1431" s="212"/>
      <c r="AD1431" s="212"/>
      <c r="AE1431" s="212"/>
      <c r="AF1431" s="212"/>
      <c r="AG1431" s="212" t="s">
        <v>503</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ht="22.5" outlineLevel="2" x14ac:dyDescent="0.2">
      <c r="A1432" s="219"/>
      <c r="B1432" s="220"/>
      <c r="C1432" s="254" t="s">
        <v>1541</v>
      </c>
      <c r="D1432" s="251"/>
      <c r="E1432" s="251"/>
      <c r="F1432" s="251"/>
      <c r="G1432" s="251"/>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265</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52" t="str">
        <f>C1432</f>
        <v>lepení a dodávka podlahoviny z PVC, bez podkladu. Svaření podlahoviny. Dodávka a lepení podlahových soklíků z měkčeného PVC. Pastování a vyleštění podlah.</v>
      </c>
      <c r="BB1432" s="212"/>
      <c r="BC1432" s="212"/>
      <c r="BD1432" s="212"/>
      <c r="BE1432" s="212"/>
      <c r="BF1432" s="212"/>
      <c r="BG1432" s="212"/>
      <c r="BH1432" s="212"/>
    </row>
    <row r="1433" spans="1:60" outlineLevel="2" x14ac:dyDescent="0.2">
      <c r="A1433" s="219"/>
      <c r="B1433" s="220"/>
      <c r="C1433" s="255" t="s">
        <v>1542</v>
      </c>
      <c r="D1433" s="249"/>
      <c r="E1433" s="250">
        <v>115.21</v>
      </c>
      <c r="F1433" s="223"/>
      <c r="G1433" s="223"/>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267</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2" x14ac:dyDescent="0.2">
      <c r="A1434" s="219"/>
      <c r="B1434" s="220"/>
      <c r="C1434" s="256"/>
      <c r="D1434" s="241"/>
      <c r="E1434" s="241"/>
      <c r="F1434" s="241"/>
      <c r="G1434" s="241"/>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243</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x14ac:dyDescent="0.2">
      <c r="A1435" s="226" t="s">
        <v>233</v>
      </c>
      <c r="B1435" s="227" t="s">
        <v>181</v>
      </c>
      <c r="C1435" s="243" t="s">
        <v>182</v>
      </c>
      <c r="D1435" s="228"/>
      <c r="E1435" s="229"/>
      <c r="F1435" s="230"/>
      <c r="G1435" s="230">
        <f>SUMIF(AG1436:AG1469,"&lt;&gt;NOR",G1436:G1469)</f>
        <v>0</v>
      </c>
      <c r="H1435" s="230"/>
      <c r="I1435" s="230">
        <f>SUM(I1436:I1469)</f>
        <v>0</v>
      </c>
      <c r="J1435" s="230"/>
      <c r="K1435" s="230">
        <f>SUM(K1436:K1469)</f>
        <v>0</v>
      </c>
      <c r="L1435" s="230"/>
      <c r="M1435" s="230">
        <f>SUM(M1436:M1469)</f>
        <v>0</v>
      </c>
      <c r="N1435" s="229"/>
      <c r="O1435" s="229">
        <f>SUM(O1436:O1469)</f>
        <v>2</v>
      </c>
      <c r="P1435" s="229"/>
      <c r="Q1435" s="229">
        <f>SUM(Q1436:Q1469)</f>
        <v>0</v>
      </c>
      <c r="R1435" s="230"/>
      <c r="S1435" s="230"/>
      <c r="T1435" s="231"/>
      <c r="U1435" s="225"/>
      <c r="V1435" s="225">
        <f>SUM(V1436:V1469)</f>
        <v>124.13</v>
      </c>
      <c r="W1435" s="225"/>
      <c r="X1435" s="225"/>
      <c r="Y1435" s="225"/>
      <c r="AG1435" t="s">
        <v>234</v>
      </c>
    </row>
    <row r="1436" spans="1:60" ht="22.5" outlineLevel="1" x14ac:dyDescent="0.2">
      <c r="A1436" s="233">
        <v>345</v>
      </c>
      <c r="B1436" s="234" t="s">
        <v>1543</v>
      </c>
      <c r="C1436" s="244" t="s">
        <v>1544</v>
      </c>
      <c r="D1436" s="235" t="s">
        <v>398</v>
      </c>
      <c r="E1436" s="236">
        <v>20</v>
      </c>
      <c r="F1436" s="237">
        <f>H1436+J1436</f>
        <v>0</v>
      </c>
      <c r="G1436" s="237">
        <f>ROUND(E1436*F1436,2)</f>
        <v>0</v>
      </c>
      <c r="H1436" s="238"/>
      <c r="I1436" s="237">
        <f>ROUND(E1436*H1436,2)</f>
        <v>0</v>
      </c>
      <c r="J1436" s="238"/>
      <c r="K1436" s="237">
        <f>ROUND(E1436*J1436,2)</f>
        <v>0</v>
      </c>
      <c r="L1436" s="237">
        <v>21</v>
      </c>
      <c r="M1436" s="237">
        <f>G1436*(1+L1436/100)</f>
        <v>0</v>
      </c>
      <c r="N1436" s="236">
        <v>0</v>
      </c>
      <c r="O1436" s="236">
        <f>ROUND(E1436*N1436,2)</f>
        <v>0</v>
      </c>
      <c r="P1436" s="236">
        <v>0</v>
      </c>
      <c r="Q1436" s="236">
        <f>ROUND(E1436*P1436,2)</f>
        <v>0</v>
      </c>
      <c r="R1436" s="237" t="s">
        <v>1516</v>
      </c>
      <c r="S1436" s="237" t="s">
        <v>238</v>
      </c>
      <c r="T1436" s="239" t="s">
        <v>238</v>
      </c>
      <c r="U1436" s="223">
        <v>0.1</v>
      </c>
      <c r="V1436" s="223">
        <f>ROUND(E1436*U1436,2)</f>
        <v>2</v>
      </c>
      <c r="W1436" s="223"/>
      <c r="X1436" s="223" t="s">
        <v>262</v>
      </c>
      <c r="Y1436" s="223" t="s">
        <v>241</v>
      </c>
      <c r="Z1436" s="212"/>
      <c r="AA1436" s="212"/>
      <c r="AB1436" s="212"/>
      <c r="AC1436" s="212"/>
      <c r="AD1436" s="212"/>
      <c r="AE1436" s="212"/>
      <c r="AF1436" s="212"/>
      <c r="AG1436" s="212" t="s">
        <v>263</v>
      </c>
      <c r="AH1436" s="212"/>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2" x14ac:dyDescent="0.2">
      <c r="A1437" s="219"/>
      <c r="B1437" s="220"/>
      <c r="C1437" s="255" t="s">
        <v>1171</v>
      </c>
      <c r="D1437" s="249"/>
      <c r="E1437" s="250">
        <v>20</v>
      </c>
      <c r="F1437" s="223"/>
      <c r="G1437" s="223"/>
      <c r="H1437" s="223"/>
      <c r="I1437" s="223"/>
      <c r="J1437" s="223"/>
      <c r="K1437" s="223"/>
      <c r="L1437" s="223"/>
      <c r="M1437" s="223"/>
      <c r="N1437" s="222"/>
      <c r="O1437" s="222"/>
      <c r="P1437" s="222"/>
      <c r="Q1437" s="222"/>
      <c r="R1437" s="223"/>
      <c r="S1437" s="223"/>
      <c r="T1437" s="223"/>
      <c r="U1437" s="223"/>
      <c r="V1437" s="223"/>
      <c r="W1437" s="223"/>
      <c r="X1437" s="223"/>
      <c r="Y1437" s="223"/>
      <c r="Z1437" s="212"/>
      <c r="AA1437" s="212"/>
      <c r="AB1437" s="212"/>
      <c r="AC1437" s="212"/>
      <c r="AD1437" s="212"/>
      <c r="AE1437" s="212"/>
      <c r="AF1437" s="212"/>
      <c r="AG1437" s="212" t="s">
        <v>267</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2" x14ac:dyDescent="0.2">
      <c r="A1438" s="219"/>
      <c r="B1438" s="220"/>
      <c r="C1438" s="256"/>
      <c r="D1438" s="241"/>
      <c r="E1438" s="241"/>
      <c r="F1438" s="241"/>
      <c r="G1438" s="241"/>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243</v>
      </c>
      <c r="AH1438" s="212"/>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ht="22.5" outlineLevel="1" x14ac:dyDescent="0.2">
      <c r="A1439" s="233">
        <v>346</v>
      </c>
      <c r="B1439" s="234" t="s">
        <v>1545</v>
      </c>
      <c r="C1439" s="244" t="s">
        <v>1546</v>
      </c>
      <c r="D1439" s="235" t="s">
        <v>398</v>
      </c>
      <c r="E1439" s="236">
        <v>10</v>
      </c>
      <c r="F1439" s="237">
        <f>H1439+J1439</f>
        <v>0</v>
      </c>
      <c r="G1439" s="237">
        <f>ROUND(E1439*F1439,2)</f>
        <v>0</v>
      </c>
      <c r="H1439" s="238"/>
      <c r="I1439" s="237">
        <f>ROUND(E1439*H1439,2)</f>
        <v>0</v>
      </c>
      <c r="J1439" s="238"/>
      <c r="K1439" s="237">
        <f>ROUND(E1439*J1439,2)</f>
        <v>0</v>
      </c>
      <c r="L1439" s="237">
        <v>21</v>
      </c>
      <c r="M1439" s="237">
        <f>G1439*(1+L1439/100)</f>
        <v>0</v>
      </c>
      <c r="N1439" s="236">
        <v>0</v>
      </c>
      <c r="O1439" s="236">
        <f>ROUND(E1439*N1439,2)</f>
        <v>0</v>
      </c>
      <c r="P1439" s="236">
        <v>0</v>
      </c>
      <c r="Q1439" s="236">
        <f>ROUND(E1439*P1439,2)</f>
        <v>0</v>
      </c>
      <c r="R1439" s="237" t="s">
        <v>1516</v>
      </c>
      <c r="S1439" s="237" t="s">
        <v>238</v>
      </c>
      <c r="T1439" s="239" t="s">
        <v>238</v>
      </c>
      <c r="U1439" s="223">
        <v>0.11</v>
      </c>
      <c r="V1439" s="223">
        <f>ROUND(E1439*U1439,2)</f>
        <v>1.1000000000000001</v>
      </c>
      <c r="W1439" s="223"/>
      <c r="X1439" s="223" t="s">
        <v>262</v>
      </c>
      <c r="Y1439" s="223" t="s">
        <v>241</v>
      </c>
      <c r="Z1439" s="212"/>
      <c r="AA1439" s="212"/>
      <c r="AB1439" s="212"/>
      <c r="AC1439" s="212"/>
      <c r="AD1439" s="212"/>
      <c r="AE1439" s="212"/>
      <c r="AF1439" s="212"/>
      <c r="AG1439" s="212" t="s">
        <v>263</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55" t="s">
        <v>1425</v>
      </c>
      <c r="D1440" s="249"/>
      <c r="E1440" s="250">
        <v>10</v>
      </c>
      <c r="F1440" s="223"/>
      <c r="G1440" s="223"/>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267</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2" x14ac:dyDescent="0.2">
      <c r="A1441" s="219"/>
      <c r="B1441" s="220"/>
      <c r="C1441" s="256"/>
      <c r="D1441" s="241"/>
      <c r="E1441" s="241"/>
      <c r="F1441" s="241"/>
      <c r="G1441" s="241"/>
      <c r="H1441" s="223"/>
      <c r="I1441" s="223"/>
      <c r="J1441" s="223"/>
      <c r="K1441" s="223"/>
      <c r="L1441" s="223"/>
      <c r="M1441" s="223"/>
      <c r="N1441" s="222"/>
      <c r="O1441" s="222"/>
      <c r="P1441" s="222"/>
      <c r="Q1441" s="222"/>
      <c r="R1441" s="223"/>
      <c r="S1441" s="223"/>
      <c r="T1441" s="223"/>
      <c r="U1441" s="223"/>
      <c r="V1441" s="223"/>
      <c r="W1441" s="223"/>
      <c r="X1441" s="223"/>
      <c r="Y1441" s="223"/>
      <c r="Z1441" s="212"/>
      <c r="AA1441" s="212"/>
      <c r="AB1441" s="212"/>
      <c r="AC1441" s="212"/>
      <c r="AD1441" s="212"/>
      <c r="AE1441" s="212"/>
      <c r="AF1441" s="212"/>
      <c r="AG1441" s="212" t="s">
        <v>243</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ht="33.75" outlineLevel="1" x14ac:dyDescent="0.2">
      <c r="A1442" s="233">
        <v>347</v>
      </c>
      <c r="B1442" s="234" t="s">
        <v>1547</v>
      </c>
      <c r="C1442" s="244" t="s">
        <v>1548</v>
      </c>
      <c r="D1442" s="235" t="s">
        <v>327</v>
      </c>
      <c r="E1442" s="236">
        <v>10</v>
      </c>
      <c r="F1442" s="237">
        <f>H1442+J1442</f>
        <v>0</v>
      </c>
      <c r="G1442" s="237">
        <f>ROUND(E1442*F1442,2)</f>
        <v>0</v>
      </c>
      <c r="H1442" s="238"/>
      <c r="I1442" s="237">
        <f>ROUND(E1442*H1442,2)</f>
        <v>0</v>
      </c>
      <c r="J1442" s="238"/>
      <c r="K1442" s="237">
        <f>ROUND(E1442*J1442,2)</f>
        <v>0</v>
      </c>
      <c r="L1442" s="237">
        <v>21</v>
      </c>
      <c r="M1442" s="237">
        <f>G1442*(1+L1442/100)</f>
        <v>0</v>
      </c>
      <c r="N1442" s="236">
        <v>1.1E-4</v>
      </c>
      <c r="O1442" s="236">
        <f>ROUND(E1442*N1442,2)</f>
        <v>0</v>
      </c>
      <c r="P1442" s="236">
        <v>0</v>
      </c>
      <c r="Q1442" s="236">
        <f>ROUND(E1442*P1442,2)</f>
        <v>0</v>
      </c>
      <c r="R1442" s="237" t="s">
        <v>1516</v>
      </c>
      <c r="S1442" s="237" t="s">
        <v>238</v>
      </c>
      <c r="T1442" s="239" t="s">
        <v>238</v>
      </c>
      <c r="U1442" s="223">
        <v>0</v>
      </c>
      <c r="V1442" s="223">
        <f>ROUND(E1442*U1442,2)</f>
        <v>0</v>
      </c>
      <c r="W1442" s="223"/>
      <c r="X1442" s="223" t="s">
        <v>262</v>
      </c>
      <c r="Y1442" s="223" t="s">
        <v>241</v>
      </c>
      <c r="Z1442" s="212"/>
      <c r="AA1442" s="212"/>
      <c r="AB1442" s="212"/>
      <c r="AC1442" s="212"/>
      <c r="AD1442" s="212"/>
      <c r="AE1442" s="212"/>
      <c r="AF1442" s="212"/>
      <c r="AG1442" s="212" t="s">
        <v>263</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2" x14ac:dyDescent="0.2">
      <c r="A1443" s="219"/>
      <c r="B1443" s="220"/>
      <c r="C1443" s="255" t="s">
        <v>1549</v>
      </c>
      <c r="D1443" s="249"/>
      <c r="E1443" s="250">
        <v>10</v>
      </c>
      <c r="F1443" s="223"/>
      <c r="G1443" s="223"/>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267</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2" x14ac:dyDescent="0.2">
      <c r="A1444" s="219"/>
      <c r="B1444" s="220"/>
      <c r="C1444" s="256"/>
      <c r="D1444" s="241"/>
      <c r="E1444" s="241"/>
      <c r="F1444" s="241"/>
      <c r="G1444" s="241"/>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243</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ht="22.5" outlineLevel="1" x14ac:dyDescent="0.2">
      <c r="A1445" s="233">
        <v>348</v>
      </c>
      <c r="B1445" s="234" t="s">
        <v>1550</v>
      </c>
      <c r="C1445" s="244" t="s">
        <v>1551</v>
      </c>
      <c r="D1445" s="235" t="s">
        <v>327</v>
      </c>
      <c r="E1445" s="236">
        <v>111.16500000000001</v>
      </c>
      <c r="F1445" s="237">
        <f>H1445+J1445</f>
        <v>0</v>
      </c>
      <c r="G1445" s="237">
        <f>ROUND(E1445*F1445,2)</f>
        <v>0</v>
      </c>
      <c r="H1445" s="238"/>
      <c r="I1445" s="237">
        <f>ROUND(E1445*H1445,2)</f>
        <v>0</v>
      </c>
      <c r="J1445" s="238"/>
      <c r="K1445" s="237">
        <f>ROUND(E1445*J1445,2)</f>
        <v>0</v>
      </c>
      <c r="L1445" s="237">
        <v>21</v>
      </c>
      <c r="M1445" s="237">
        <f>G1445*(1+L1445/100)</f>
        <v>0</v>
      </c>
      <c r="N1445" s="236">
        <v>4.9100000000000003E-3</v>
      </c>
      <c r="O1445" s="236">
        <f>ROUND(E1445*N1445,2)</f>
        <v>0.55000000000000004</v>
      </c>
      <c r="P1445" s="236">
        <v>0</v>
      </c>
      <c r="Q1445" s="236">
        <f>ROUND(E1445*P1445,2)</f>
        <v>0</v>
      </c>
      <c r="R1445" s="237" t="s">
        <v>1516</v>
      </c>
      <c r="S1445" s="237" t="s">
        <v>238</v>
      </c>
      <c r="T1445" s="239" t="s">
        <v>238</v>
      </c>
      <c r="U1445" s="223">
        <v>1.0165</v>
      </c>
      <c r="V1445" s="223">
        <f>ROUND(E1445*U1445,2)</f>
        <v>113</v>
      </c>
      <c r="W1445" s="223"/>
      <c r="X1445" s="223" t="s">
        <v>262</v>
      </c>
      <c r="Y1445" s="223" t="s">
        <v>241</v>
      </c>
      <c r="Z1445" s="212"/>
      <c r="AA1445" s="212"/>
      <c r="AB1445" s="212"/>
      <c r="AC1445" s="212"/>
      <c r="AD1445" s="212"/>
      <c r="AE1445" s="212"/>
      <c r="AF1445" s="212"/>
      <c r="AG1445" s="212" t="s">
        <v>263</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55" t="s">
        <v>1010</v>
      </c>
      <c r="D1446" s="249"/>
      <c r="E1446" s="250"/>
      <c r="F1446" s="223"/>
      <c r="G1446" s="223"/>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267</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5" t="s">
        <v>1552</v>
      </c>
      <c r="D1447" s="249"/>
      <c r="E1447" s="250">
        <v>9.0399999999999991</v>
      </c>
      <c r="F1447" s="223"/>
      <c r="G1447" s="223"/>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267</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55" t="s">
        <v>1553</v>
      </c>
      <c r="D1448" s="249"/>
      <c r="E1448" s="250">
        <v>9.5749999999999993</v>
      </c>
      <c r="F1448" s="223"/>
      <c r="G1448" s="223"/>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267</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55" t="s">
        <v>1554</v>
      </c>
      <c r="D1449" s="249"/>
      <c r="E1449" s="250">
        <v>2.34</v>
      </c>
      <c r="F1449" s="223"/>
      <c r="G1449" s="223"/>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267</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5" t="s">
        <v>1555</v>
      </c>
      <c r="D1450" s="249"/>
      <c r="E1450" s="250">
        <v>38.799999999999997</v>
      </c>
      <c r="F1450" s="223"/>
      <c r="G1450" s="223"/>
      <c r="H1450" s="223"/>
      <c r="I1450" s="223"/>
      <c r="J1450" s="223"/>
      <c r="K1450" s="223"/>
      <c r="L1450" s="223"/>
      <c r="M1450" s="223"/>
      <c r="N1450" s="222"/>
      <c r="O1450" s="222"/>
      <c r="P1450" s="222"/>
      <c r="Q1450" s="222"/>
      <c r="R1450" s="223"/>
      <c r="S1450" s="223"/>
      <c r="T1450" s="223"/>
      <c r="U1450" s="223"/>
      <c r="V1450" s="223"/>
      <c r="W1450" s="223"/>
      <c r="X1450" s="223"/>
      <c r="Y1450" s="223"/>
      <c r="Z1450" s="212"/>
      <c r="AA1450" s="212"/>
      <c r="AB1450" s="212"/>
      <c r="AC1450" s="212"/>
      <c r="AD1450" s="212"/>
      <c r="AE1450" s="212"/>
      <c r="AF1450" s="212"/>
      <c r="AG1450" s="212" t="s">
        <v>267</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5" t="s">
        <v>1556</v>
      </c>
      <c r="D1451" s="249"/>
      <c r="E1451" s="250"/>
      <c r="F1451" s="223"/>
      <c r="G1451" s="223"/>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267</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5" t="s">
        <v>1557</v>
      </c>
      <c r="D1452" s="249"/>
      <c r="E1452" s="250">
        <v>19.95</v>
      </c>
      <c r="F1452" s="223"/>
      <c r="G1452" s="223"/>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267</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5" t="s">
        <v>1558</v>
      </c>
      <c r="D1453" s="249"/>
      <c r="E1453" s="250">
        <v>31.46</v>
      </c>
      <c r="F1453" s="223"/>
      <c r="G1453" s="223"/>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267</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2" x14ac:dyDescent="0.2">
      <c r="A1454" s="219"/>
      <c r="B1454" s="220"/>
      <c r="C1454" s="256"/>
      <c r="D1454" s="241"/>
      <c r="E1454" s="241"/>
      <c r="F1454" s="241"/>
      <c r="G1454" s="241"/>
      <c r="H1454" s="223"/>
      <c r="I1454" s="223"/>
      <c r="J1454" s="223"/>
      <c r="K1454" s="223"/>
      <c r="L1454" s="223"/>
      <c r="M1454" s="223"/>
      <c r="N1454" s="222"/>
      <c r="O1454" s="222"/>
      <c r="P1454" s="222"/>
      <c r="Q1454" s="222"/>
      <c r="R1454" s="223"/>
      <c r="S1454" s="223"/>
      <c r="T1454" s="223"/>
      <c r="U1454" s="223"/>
      <c r="V1454" s="223"/>
      <c r="W1454" s="223"/>
      <c r="X1454" s="223"/>
      <c r="Y1454" s="223"/>
      <c r="Z1454" s="212"/>
      <c r="AA1454" s="212"/>
      <c r="AB1454" s="212"/>
      <c r="AC1454" s="212"/>
      <c r="AD1454" s="212"/>
      <c r="AE1454" s="212"/>
      <c r="AF1454" s="212"/>
      <c r="AG1454" s="212" t="s">
        <v>243</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ht="22.5" outlineLevel="1" x14ac:dyDescent="0.2">
      <c r="A1455" s="233">
        <v>349</v>
      </c>
      <c r="B1455" s="234" t="s">
        <v>1559</v>
      </c>
      <c r="C1455" s="244" t="s">
        <v>1560</v>
      </c>
      <c r="D1455" s="235" t="s">
        <v>450</v>
      </c>
      <c r="E1455" s="236">
        <v>66.935000000000002</v>
      </c>
      <c r="F1455" s="237">
        <f>H1455+J1455</f>
        <v>0</v>
      </c>
      <c r="G1455" s="237">
        <f>ROUND(E1455*F1455,2)</f>
        <v>0</v>
      </c>
      <c r="H1455" s="238"/>
      <c r="I1455" s="237">
        <f>ROUND(E1455*H1455,2)</f>
        <v>0</v>
      </c>
      <c r="J1455" s="238"/>
      <c r="K1455" s="237">
        <f>ROUND(E1455*J1455,2)</f>
        <v>0</v>
      </c>
      <c r="L1455" s="237">
        <v>21</v>
      </c>
      <c r="M1455" s="237">
        <f>G1455*(1+L1455/100)</f>
        <v>0</v>
      </c>
      <c r="N1455" s="236">
        <v>4.2000000000000002E-4</v>
      </c>
      <c r="O1455" s="236">
        <f>ROUND(E1455*N1455,2)</f>
        <v>0.03</v>
      </c>
      <c r="P1455" s="236">
        <v>0</v>
      </c>
      <c r="Q1455" s="236">
        <f>ROUND(E1455*P1455,2)</f>
        <v>0</v>
      </c>
      <c r="R1455" s="237" t="s">
        <v>1516</v>
      </c>
      <c r="S1455" s="237" t="s">
        <v>377</v>
      </c>
      <c r="T1455" s="239" t="s">
        <v>377</v>
      </c>
      <c r="U1455" s="223">
        <v>0.12</v>
      </c>
      <c r="V1455" s="223">
        <f>ROUND(E1455*U1455,2)</f>
        <v>8.0299999999999994</v>
      </c>
      <c r="W1455" s="223"/>
      <c r="X1455" s="223" t="s">
        <v>262</v>
      </c>
      <c r="Y1455" s="223" t="s">
        <v>241</v>
      </c>
      <c r="Z1455" s="212"/>
      <c r="AA1455" s="212"/>
      <c r="AB1455" s="212"/>
      <c r="AC1455" s="212"/>
      <c r="AD1455" s="212"/>
      <c r="AE1455" s="212"/>
      <c r="AF1455" s="212"/>
      <c r="AG1455" s="212" t="s">
        <v>263</v>
      </c>
      <c r="AH1455" s="212"/>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2" x14ac:dyDescent="0.2">
      <c r="A1456" s="219"/>
      <c r="B1456" s="220"/>
      <c r="C1456" s="255" t="s">
        <v>1010</v>
      </c>
      <c r="D1456" s="249"/>
      <c r="E1456" s="250"/>
      <c r="F1456" s="223"/>
      <c r="G1456" s="223"/>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267</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55" t="s">
        <v>1561</v>
      </c>
      <c r="D1457" s="249"/>
      <c r="E1457" s="250">
        <v>5.4</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267</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55" t="s">
        <v>1562</v>
      </c>
      <c r="D1458" s="249"/>
      <c r="E1458" s="250">
        <v>5.7350000000000003</v>
      </c>
      <c r="F1458" s="223"/>
      <c r="G1458" s="223"/>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267</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55" t="s">
        <v>1563</v>
      </c>
      <c r="D1459" s="249"/>
      <c r="E1459" s="250">
        <v>3.9</v>
      </c>
      <c r="F1459" s="223"/>
      <c r="G1459" s="223"/>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267</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5" t="s">
        <v>1564</v>
      </c>
      <c r="D1460" s="249"/>
      <c r="E1460" s="250">
        <v>22.7</v>
      </c>
      <c r="F1460" s="223"/>
      <c r="G1460" s="223"/>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267</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5" t="s">
        <v>1556</v>
      </c>
      <c r="D1461" s="249"/>
      <c r="E1461" s="250"/>
      <c r="F1461" s="223"/>
      <c r="G1461" s="223"/>
      <c r="H1461" s="223"/>
      <c r="I1461" s="223"/>
      <c r="J1461" s="223"/>
      <c r="K1461" s="223"/>
      <c r="L1461" s="223"/>
      <c r="M1461" s="223"/>
      <c r="N1461" s="222"/>
      <c r="O1461" s="222"/>
      <c r="P1461" s="222"/>
      <c r="Q1461" s="222"/>
      <c r="R1461" s="223"/>
      <c r="S1461" s="223"/>
      <c r="T1461" s="223"/>
      <c r="U1461" s="223"/>
      <c r="V1461" s="223"/>
      <c r="W1461" s="223"/>
      <c r="X1461" s="223"/>
      <c r="Y1461" s="223"/>
      <c r="Z1461" s="212"/>
      <c r="AA1461" s="212"/>
      <c r="AB1461" s="212"/>
      <c r="AC1461" s="212"/>
      <c r="AD1461" s="212"/>
      <c r="AE1461" s="212"/>
      <c r="AF1461" s="212"/>
      <c r="AG1461" s="212" t="s">
        <v>267</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5" t="s">
        <v>1565</v>
      </c>
      <c r="D1462" s="249"/>
      <c r="E1462" s="250">
        <v>12.6</v>
      </c>
      <c r="F1462" s="223"/>
      <c r="G1462" s="223"/>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267</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5" t="s">
        <v>1566</v>
      </c>
      <c r="D1463" s="249"/>
      <c r="E1463" s="250">
        <v>16.600000000000001</v>
      </c>
      <c r="F1463" s="223"/>
      <c r="G1463" s="223"/>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267</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2" x14ac:dyDescent="0.2">
      <c r="A1464" s="219"/>
      <c r="B1464" s="220"/>
      <c r="C1464" s="256"/>
      <c r="D1464" s="241"/>
      <c r="E1464" s="241"/>
      <c r="F1464" s="241"/>
      <c r="G1464" s="241"/>
      <c r="H1464" s="223"/>
      <c r="I1464" s="223"/>
      <c r="J1464" s="223"/>
      <c r="K1464" s="223"/>
      <c r="L1464" s="223"/>
      <c r="M1464" s="223"/>
      <c r="N1464" s="222"/>
      <c r="O1464" s="222"/>
      <c r="P1464" s="222"/>
      <c r="Q1464" s="222"/>
      <c r="R1464" s="223"/>
      <c r="S1464" s="223"/>
      <c r="T1464" s="223"/>
      <c r="U1464" s="223"/>
      <c r="V1464" s="223"/>
      <c r="W1464" s="223"/>
      <c r="X1464" s="223"/>
      <c r="Y1464" s="223"/>
      <c r="Z1464" s="212"/>
      <c r="AA1464" s="212"/>
      <c r="AB1464" s="212"/>
      <c r="AC1464" s="212"/>
      <c r="AD1464" s="212"/>
      <c r="AE1464" s="212"/>
      <c r="AF1464" s="212"/>
      <c r="AG1464" s="212" t="s">
        <v>243</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ht="22.5" outlineLevel="1" x14ac:dyDescent="0.2">
      <c r="A1465" s="233">
        <v>350</v>
      </c>
      <c r="B1465" s="234" t="s">
        <v>1567</v>
      </c>
      <c r="C1465" s="244" t="s">
        <v>1568</v>
      </c>
      <c r="D1465" s="235" t="s">
        <v>327</v>
      </c>
      <c r="E1465" s="236">
        <v>116.72324999999999</v>
      </c>
      <c r="F1465" s="237">
        <f>H1465+J1465</f>
        <v>0</v>
      </c>
      <c r="G1465" s="237">
        <f>ROUND(E1465*F1465,2)</f>
        <v>0</v>
      </c>
      <c r="H1465" s="238"/>
      <c r="I1465" s="237">
        <f>ROUND(E1465*H1465,2)</f>
        <v>0</v>
      </c>
      <c r="J1465" s="238"/>
      <c r="K1465" s="237">
        <f>ROUND(E1465*J1465,2)</f>
        <v>0</v>
      </c>
      <c r="L1465" s="237">
        <v>21</v>
      </c>
      <c r="M1465" s="237">
        <f>G1465*(1+L1465/100)</f>
        <v>0</v>
      </c>
      <c r="N1465" s="236">
        <v>1.2200000000000001E-2</v>
      </c>
      <c r="O1465" s="236">
        <f>ROUND(E1465*N1465,2)</f>
        <v>1.42</v>
      </c>
      <c r="P1465" s="236">
        <v>0</v>
      </c>
      <c r="Q1465" s="236">
        <f>ROUND(E1465*P1465,2)</f>
        <v>0</v>
      </c>
      <c r="R1465" s="237" t="s">
        <v>344</v>
      </c>
      <c r="S1465" s="237" t="s">
        <v>238</v>
      </c>
      <c r="T1465" s="239" t="s">
        <v>238</v>
      </c>
      <c r="U1465" s="223">
        <v>0</v>
      </c>
      <c r="V1465" s="223">
        <f>ROUND(E1465*U1465,2)</f>
        <v>0</v>
      </c>
      <c r="W1465" s="223"/>
      <c r="X1465" s="223" t="s">
        <v>345</v>
      </c>
      <c r="Y1465" s="223" t="s">
        <v>241</v>
      </c>
      <c r="Z1465" s="212"/>
      <c r="AA1465" s="212"/>
      <c r="AB1465" s="212"/>
      <c r="AC1465" s="212"/>
      <c r="AD1465" s="212"/>
      <c r="AE1465" s="212"/>
      <c r="AF1465" s="212"/>
      <c r="AG1465" s="212" t="s">
        <v>346</v>
      </c>
      <c r="AH1465" s="212"/>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2" x14ac:dyDescent="0.2">
      <c r="A1466" s="219"/>
      <c r="B1466" s="220"/>
      <c r="C1466" s="255" t="s">
        <v>1569</v>
      </c>
      <c r="D1466" s="249"/>
      <c r="E1466" s="250">
        <v>116.72324999999999</v>
      </c>
      <c r="F1466" s="223"/>
      <c r="G1466" s="223"/>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267</v>
      </c>
      <c r="AH1466" s="212">
        <v>5</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2" x14ac:dyDescent="0.2">
      <c r="A1467" s="219"/>
      <c r="B1467" s="220"/>
      <c r="C1467" s="256"/>
      <c r="D1467" s="241"/>
      <c r="E1467" s="241"/>
      <c r="F1467" s="241"/>
      <c r="G1467" s="241"/>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243</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1" x14ac:dyDescent="0.2">
      <c r="A1468" s="219">
        <v>351</v>
      </c>
      <c r="B1468" s="220" t="s">
        <v>1570</v>
      </c>
      <c r="C1468" s="257" t="s">
        <v>1571</v>
      </c>
      <c r="D1468" s="221" t="s">
        <v>0</v>
      </c>
      <c r="E1468" s="240"/>
      <c r="F1468" s="223">
        <f>H1468+J1468</f>
        <v>0</v>
      </c>
      <c r="G1468" s="223">
        <f>ROUND(E1468*F1468,2)</f>
        <v>0</v>
      </c>
      <c r="H1468" s="224"/>
      <c r="I1468" s="223">
        <f>ROUND(E1468*H1468,2)</f>
        <v>0</v>
      </c>
      <c r="J1468" s="224"/>
      <c r="K1468" s="223">
        <f>ROUND(E1468*J1468,2)</f>
        <v>0</v>
      </c>
      <c r="L1468" s="223">
        <v>21</v>
      </c>
      <c r="M1468" s="223">
        <f>G1468*(1+L1468/100)</f>
        <v>0</v>
      </c>
      <c r="N1468" s="222">
        <v>0</v>
      </c>
      <c r="O1468" s="222">
        <f>ROUND(E1468*N1468,2)</f>
        <v>0</v>
      </c>
      <c r="P1468" s="222">
        <v>0</v>
      </c>
      <c r="Q1468" s="222">
        <f>ROUND(E1468*P1468,2)</f>
        <v>0</v>
      </c>
      <c r="R1468" s="223" t="s">
        <v>1516</v>
      </c>
      <c r="S1468" s="223" t="s">
        <v>238</v>
      </c>
      <c r="T1468" s="223" t="s">
        <v>238</v>
      </c>
      <c r="U1468" s="223">
        <v>0</v>
      </c>
      <c r="V1468" s="223">
        <f>ROUND(E1468*U1468,2)</f>
        <v>0</v>
      </c>
      <c r="W1468" s="223"/>
      <c r="X1468" s="223" t="s">
        <v>970</v>
      </c>
      <c r="Y1468" s="223" t="s">
        <v>241</v>
      </c>
      <c r="Z1468" s="212"/>
      <c r="AA1468" s="212"/>
      <c r="AB1468" s="212"/>
      <c r="AC1468" s="212"/>
      <c r="AD1468" s="212"/>
      <c r="AE1468" s="212"/>
      <c r="AF1468" s="212"/>
      <c r="AG1468" s="212" t="s">
        <v>971</v>
      </c>
      <c r="AH1468" s="212"/>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2" x14ac:dyDescent="0.2">
      <c r="A1469" s="219"/>
      <c r="B1469" s="220"/>
      <c r="C1469" s="256"/>
      <c r="D1469" s="241"/>
      <c r="E1469" s="241"/>
      <c r="F1469" s="241"/>
      <c r="G1469" s="241"/>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243</v>
      </c>
      <c r="AH1469" s="212"/>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x14ac:dyDescent="0.2">
      <c r="A1470" s="226" t="s">
        <v>233</v>
      </c>
      <c r="B1470" s="227" t="s">
        <v>183</v>
      </c>
      <c r="C1470" s="243" t="s">
        <v>184</v>
      </c>
      <c r="D1470" s="228"/>
      <c r="E1470" s="229"/>
      <c r="F1470" s="230"/>
      <c r="G1470" s="230">
        <f>SUMIF(AG1471:AG1484,"&lt;&gt;NOR",G1471:G1484)</f>
        <v>0</v>
      </c>
      <c r="H1470" s="230"/>
      <c r="I1470" s="230">
        <f>SUM(I1471:I1484)</f>
        <v>0</v>
      </c>
      <c r="J1470" s="230"/>
      <c r="K1470" s="230">
        <f>SUM(K1471:K1484)</f>
        <v>0</v>
      </c>
      <c r="L1470" s="230"/>
      <c r="M1470" s="230">
        <f>SUM(M1471:M1484)</f>
        <v>0</v>
      </c>
      <c r="N1470" s="229"/>
      <c r="O1470" s="229">
        <f>SUM(O1471:O1484)</f>
        <v>0</v>
      </c>
      <c r="P1470" s="229"/>
      <c r="Q1470" s="229">
        <f>SUM(Q1471:Q1484)</f>
        <v>0</v>
      </c>
      <c r="R1470" s="230"/>
      <c r="S1470" s="230"/>
      <c r="T1470" s="231"/>
      <c r="U1470" s="225"/>
      <c r="V1470" s="225">
        <f>SUM(V1471:V1484)</f>
        <v>7.76</v>
      </c>
      <c r="W1470" s="225"/>
      <c r="X1470" s="225"/>
      <c r="Y1470" s="225"/>
      <c r="AG1470" t="s">
        <v>234</v>
      </c>
    </row>
    <row r="1471" spans="1:60" outlineLevel="1" x14ac:dyDescent="0.2">
      <c r="A1471" s="233">
        <v>352</v>
      </c>
      <c r="B1471" s="234" t="s">
        <v>1572</v>
      </c>
      <c r="C1471" s="244" t="s">
        <v>1573</v>
      </c>
      <c r="D1471" s="235" t="s">
        <v>327</v>
      </c>
      <c r="E1471" s="236">
        <v>36.791200000000003</v>
      </c>
      <c r="F1471" s="237">
        <f>H1471+J1471</f>
        <v>0</v>
      </c>
      <c r="G1471" s="237">
        <f>ROUND(E1471*F1471,2)</f>
        <v>0</v>
      </c>
      <c r="H1471" s="238"/>
      <c r="I1471" s="237">
        <f>ROUND(E1471*H1471,2)</f>
        <v>0</v>
      </c>
      <c r="J1471" s="238"/>
      <c r="K1471" s="237">
        <f>ROUND(E1471*J1471,2)</f>
        <v>0</v>
      </c>
      <c r="L1471" s="237">
        <v>21</v>
      </c>
      <c r="M1471" s="237">
        <f>G1471*(1+L1471/100)</f>
        <v>0</v>
      </c>
      <c r="N1471" s="236">
        <v>8.0000000000000007E-5</v>
      </c>
      <c r="O1471" s="236">
        <f>ROUND(E1471*N1471,2)</f>
        <v>0</v>
      </c>
      <c r="P1471" s="236">
        <v>0</v>
      </c>
      <c r="Q1471" s="236">
        <f>ROUND(E1471*P1471,2)</f>
        <v>0</v>
      </c>
      <c r="R1471" s="237" t="s">
        <v>1574</v>
      </c>
      <c r="S1471" s="237" t="s">
        <v>238</v>
      </c>
      <c r="T1471" s="239" t="s">
        <v>238</v>
      </c>
      <c r="U1471" s="223">
        <v>0.156</v>
      </c>
      <c r="V1471" s="223">
        <f>ROUND(E1471*U1471,2)</f>
        <v>5.74</v>
      </c>
      <c r="W1471" s="223"/>
      <c r="X1471" s="223" t="s">
        <v>262</v>
      </c>
      <c r="Y1471" s="223" t="s">
        <v>241</v>
      </c>
      <c r="Z1471" s="212"/>
      <c r="AA1471" s="212"/>
      <c r="AB1471" s="212"/>
      <c r="AC1471" s="212"/>
      <c r="AD1471" s="212"/>
      <c r="AE1471" s="212"/>
      <c r="AF1471" s="212"/>
      <c r="AG1471" s="212" t="s">
        <v>263</v>
      </c>
      <c r="AH1471" s="212"/>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2" x14ac:dyDescent="0.2">
      <c r="A1472" s="219"/>
      <c r="B1472" s="220"/>
      <c r="C1472" s="255" t="s">
        <v>1575</v>
      </c>
      <c r="D1472" s="249"/>
      <c r="E1472" s="250">
        <v>3.42</v>
      </c>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267</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55" t="s">
        <v>1576</v>
      </c>
      <c r="D1473" s="249"/>
      <c r="E1473" s="250">
        <v>3.8231999999999999</v>
      </c>
      <c r="F1473" s="223"/>
      <c r="G1473" s="223"/>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267</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55" t="s">
        <v>1577</v>
      </c>
      <c r="D1474" s="249"/>
      <c r="E1474" s="250">
        <v>3.2092000000000001</v>
      </c>
      <c r="F1474" s="223"/>
      <c r="G1474" s="223"/>
      <c r="H1474" s="223"/>
      <c r="I1474" s="223"/>
      <c r="J1474" s="223"/>
      <c r="K1474" s="223"/>
      <c r="L1474" s="223"/>
      <c r="M1474" s="223"/>
      <c r="N1474" s="222"/>
      <c r="O1474" s="222"/>
      <c r="P1474" s="222"/>
      <c r="Q1474" s="222"/>
      <c r="R1474" s="223"/>
      <c r="S1474" s="223"/>
      <c r="T1474" s="223"/>
      <c r="U1474" s="223"/>
      <c r="V1474" s="223"/>
      <c r="W1474" s="223"/>
      <c r="X1474" s="223"/>
      <c r="Y1474" s="223"/>
      <c r="Z1474" s="212"/>
      <c r="AA1474" s="212"/>
      <c r="AB1474" s="212"/>
      <c r="AC1474" s="212"/>
      <c r="AD1474" s="212"/>
      <c r="AE1474" s="212"/>
      <c r="AF1474" s="212"/>
      <c r="AG1474" s="212" t="s">
        <v>267</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55" t="s">
        <v>1578</v>
      </c>
      <c r="D1475" s="249"/>
      <c r="E1475" s="250">
        <v>2.6112000000000002</v>
      </c>
      <c r="F1475" s="223"/>
      <c r="G1475" s="223"/>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267</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55" t="s">
        <v>1579</v>
      </c>
      <c r="D1476" s="249"/>
      <c r="E1476" s="250">
        <v>13.622400000000001</v>
      </c>
      <c r="F1476" s="223"/>
      <c r="G1476" s="223"/>
      <c r="H1476" s="223"/>
      <c r="I1476" s="223"/>
      <c r="J1476" s="223"/>
      <c r="K1476" s="223"/>
      <c r="L1476" s="223"/>
      <c r="M1476" s="223"/>
      <c r="N1476" s="222"/>
      <c r="O1476" s="222"/>
      <c r="P1476" s="222"/>
      <c r="Q1476" s="222"/>
      <c r="R1476" s="223"/>
      <c r="S1476" s="223"/>
      <c r="T1476" s="223"/>
      <c r="U1476" s="223"/>
      <c r="V1476" s="223"/>
      <c r="W1476" s="223"/>
      <c r="X1476" s="223"/>
      <c r="Y1476" s="223"/>
      <c r="Z1476" s="212"/>
      <c r="AA1476" s="212"/>
      <c r="AB1476" s="212"/>
      <c r="AC1476" s="212"/>
      <c r="AD1476" s="212"/>
      <c r="AE1476" s="212"/>
      <c r="AF1476" s="212"/>
      <c r="AG1476" s="212" t="s">
        <v>267</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55" t="s">
        <v>1580</v>
      </c>
      <c r="D1477" s="249"/>
      <c r="E1477" s="250">
        <v>7.98</v>
      </c>
      <c r="F1477" s="223"/>
      <c r="G1477" s="223"/>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267</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55" t="s">
        <v>1581</v>
      </c>
      <c r="D1478" s="249"/>
      <c r="E1478" s="250">
        <v>0.25</v>
      </c>
      <c r="F1478" s="223"/>
      <c r="G1478" s="223"/>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267</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55" t="s">
        <v>1582</v>
      </c>
      <c r="D1479" s="249"/>
      <c r="E1479" s="250">
        <v>1.8752</v>
      </c>
      <c r="F1479" s="223"/>
      <c r="G1479" s="223"/>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267</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56"/>
      <c r="D1480" s="241"/>
      <c r="E1480" s="241"/>
      <c r="F1480" s="241"/>
      <c r="G1480" s="241"/>
      <c r="H1480" s="223"/>
      <c r="I1480" s="223"/>
      <c r="J1480" s="223"/>
      <c r="K1480" s="223"/>
      <c r="L1480" s="223"/>
      <c r="M1480" s="223"/>
      <c r="N1480" s="222"/>
      <c r="O1480" s="222"/>
      <c r="P1480" s="222"/>
      <c r="Q1480" s="222"/>
      <c r="R1480" s="223"/>
      <c r="S1480" s="223"/>
      <c r="T1480" s="223"/>
      <c r="U1480" s="223"/>
      <c r="V1480" s="223"/>
      <c r="W1480" s="223"/>
      <c r="X1480" s="223"/>
      <c r="Y1480" s="223"/>
      <c r="Z1480" s="212"/>
      <c r="AA1480" s="212"/>
      <c r="AB1480" s="212"/>
      <c r="AC1480" s="212"/>
      <c r="AD1480" s="212"/>
      <c r="AE1480" s="212"/>
      <c r="AF1480" s="212"/>
      <c r="AG1480" s="212" t="s">
        <v>243</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
      <c r="A1481" s="233">
        <v>353</v>
      </c>
      <c r="B1481" s="234" t="s">
        <v>1583</v>
      </c>
      <c r="C1481" s="244" t="s">
        <v>1584</v>
      </c>
      <c r="D1481" s="235" t="s">
        <v>327</v>
      </c>
      <c r="E1481" s="236">
        <v>6.6</v>
      </c>
      <c r="F1481" s="237">
        <f>H1481+J1481</f>
        <v>0</v>
      </c>
      <c r="G1481" s="237">
        <f>ROUND(E1481*F1481,2)</f>
        <v>0</v>
      </c>
      <c r="H1481" s="238"/>
      <c r="I1481" s="237">
        <f>ROUND(E1481*H1481,2)</f>
        <v>0</v>
      </c>
      <c r="J1481" s="238"/>
      <c r="K1481" s="237">
        <f>ROUND(E1481*J1481,2)</f>
        <v>0</v>
      </c>
      <c r="L1481" s="237">
        <v>21</v>
      </c>
      <c r="M1481" s="237">
        <f>G1481*(1+L1481/100)</f>
        <v>0</v>
      </c>
      <c r="N1481" s="236">
        <v>2.5000000000000001E-4</v>
      </c>
      <c r="O1481" s="236">
        <f>ROUND(E1481*N1481,2)</f>
        <v>0</v>
      </c>
      <c r="P1481" s="236">
        <v>0</v>
      </c>
      <c r="Q1481" s="236">
        <f>ROUND(E1481*P1481,2)</f>
        <v>0</v>
      </c>
      <c r="R1481" s="237" t="s">
        <v>1574</v>
      </c>
      <c r="S1481" s="237" t="s">
        <v>238</v>
      </c>
      <c r="T1481" s="239" t="s">
        <v>238</v>
      </c>
      <c r="U1481" s="223">
        <v>0.30599999999999999</v>
      </c>
      <c r="V1481" s="223">
        <f>ROUND(E1481*U1481,2)</f>
        <v>2.02</v>
      </c>
      <c r="W1481" s="223"/>
      <c r="X1481" s="223" t="s">
        <v>262</v>
      </c>
      <c r="Y1481" s="223" t="s">
        <v>241</v>
      </c>
      <c r="Z1481" s="212"/>
      <c r="AA1481" s="212"/>
      <c r="AB1481" s="212"/>
      <c r="AC1481" s="212"/>
      <c r="AD1481" s="212"/>
      <c r="AE1481" s="212"/>
      <c r="AF1481" s="212"/>
      <c r="AG1481" s="212" t="s">
        <v>263</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2" x14ac:dyDescent="0.2">
      <c r="A1482" s="219"/>
      <c r="B1482" s="220"/>
      <c r="C1482" s="254" t="s">
        <v>1585</v>
      </c>
      <c r="D1482" s="251"/>
      <c r="E1482" s="251"/>
      <c r="F1482" s="251"/>
      <c r="G1482" s="251"/>
      <c r="H1482" s="223"/>
      <c r="I1482" s="223"/>
      <c r="J1482" s="223"/>
      <c r="K1482" s="223"/>
      <c r="L1482" s="223"/>
      <c r="M1482" s="223"/>
      <c r="N1482" s="222"/>
      <c r="O1482" s="222"/>
      <c r="P1482" s="222"/>
      <c r="Q1482" s="222"/>
      <c r="R1482" s="223"/>
      <c r="S1482" s="223"/>
      <c r="T1482" s="223"/>
      <c r="U1482" s="223"/>
      <c r="V1482" s="223"/>
      <c r="W1482" s="223"/>
      <c r="X1482" s="223"/>
      <c r="Y1482" s="223"/>
      <c r="Z1482" s="212"/>
      <c r="AA1482" s="212"/>
      <c r="AB1482" s="212"/>
      <c r="AC1482" s="212"/>
      <c r="AD1482" s="212"/>
      <c r="AE1482" s="212"/>
      <c r="AF1482" s="212"/>
      <c r="AG1482" s="212" t="s">
        <v>265</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55" t="s">
        <v>1586</v>
      </c>
      <c r="D1483" s="249"/>
      <c r="E1483" s="250">
        <v>6.6</v>
      </c>
      <c r="F1483" s="223"/>
      <c r="G1483" s="223"/>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267</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2" x14ac:dyDescent="0.2">
      <c r="A1484" s="219"/>
      <c r="B1484" s="220"/>
      <c r="C1484" s="256"/>
      <c r="D1484" s="241"/>
      <c r="E1484" s="241"/>
      <c r="F1484" s="241"/>
      <c r="G1484" s="241"/>
      <c r="H1484" s="223"/>
      <c r="I1484" s="223"/>
      <c r="J1484" s="223"/>
      <c r="K1484" s="223"/>
      <c r="L1484" s="223"/>
      <c r="M1484" s="223"/>
      <c r="N1484" s="222"/>
      <c r="O1484" s="222"/>
      <c r="P1484" s="222"/>
      <c r="Q1484" s="222"/>
      <c r="R1484" s="223"/>
      <c r="S1484" s="223"/>
      <c r="T1484" s="223"/>
      <c r="U1484" s="223"/>
      <c r="V1484" s="223"/>
      <c r="W1484" s="223"/>
      <c r="X1484" s="223"/>
      <c r="Y1484" s="223"/>
      <c r="Z1484" s="212"/>
      <c r="AA1484" s="212"/>
      <c r="AB1484" s="212"/>
      <c r="AC1484" s="212"/>
      <c r="AD1484" s="212"/>
      <c r="AE1484" s="212"/>
      <c r="AF1484" s="212"/>
      <c r="AG1484" s="212" t="s">
        <v>243</v>
      </c>
      <c r="AH1484" s="212"/>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x14ac:dyDescent="0.2">
      <c r="A1485" s="226" t="s">
        <v>233</v>
      </c>
      <c r="B1485" s="227" t="s">
        <v>185</v>
      </c>
      <c r="C1485" s="243" t="s">
        <v>186</v>
      </c>
      <c r="D1485" s="228"/>
      <c r="E1485" s="229"/>
      <c r="F1485" s="230"/>
      <c r="G1485" s="230">
        <f>SUMIF(AG1486:AG1492,"&lt;&gt;NOR",G1486:G1492)</f>
        <v>0</v>
      </c>
      <c r="H1485" s="230"/>
      <c r="I1485" s="230">
        <f>SUM(I1486:I1492)</f>
        <v>0</v>
      </c>
      <c r="J1485" s="230"/>
      <c r="K1485" s="230">
        <f>SUM(K1486:K1492)</f>
        <v>0</v>
      </c>
      <c r="L1485" s="230"/>
      <c r="M1485" s="230">
        <f>SUM(M1486:M1492)</f>
        <v>0</v>
      </c>
      <c r="N1485" s="229"/>
      <c r="O1485" s="229">
        <f>SUM(O1486:O1492)</f>
        <v>0.39</v>
      </c>
      <c r="P1485" s="229"/>
      <c r="Q1485" s="229">
        <f>SUM(Q1486:Q1492)</f>
        <v>0</v>
      </c>
      <c r="R1485" s="230"/>
      <c r="S1485" s="230"/>
      <c r="T1485" s="231"/>
      <c r="U1485" s="225"/>
      <c r="V1485" s="225">
        <f>SUM(V1486:V1492)</f>
        <v>88.53</v>
      </c>
      <c r="W1485" s="225"/>
      <c r="X1485" s="225"/>
      <c r="Y1485" s="225"/>
      <c r="AG1485" t="s">
        <v>234</v>
      </c>
    </row>
    <row r="1486" spans="1:60" ht="22.5" outlineLevel="1" x14ac:dyDescent="0.2">
      <c r="A1486" s="233">
        <v>354</v>
      </c>
      <c r="B1486" s="234" t="s">
        <v>1587</v>
      </c>
      <c r="C1486" s="244" t="s">
        <v>1588</v>
      </c>
      <c r="D1486" s="235" t="s">
        <v>327</v>
      </c>
      <c r="E1486" s="236">
        <v>625.62</v>
      </c>
      <c r="F1486" s="237">
        <f>H1486+J1486</f>
        <v>0</v>
      </c>
      <c r="G1486" s="237">
        <f>ROUND(E1486*F1486,2)</f>
        <v>0</v>
      </c>
      <c r="H1486" s="238"/>
      <c r="I1486" s="237">
        <f>ROUND(E1486*H1486,2)</f>
        <v>0</v>
      </c>
      <c r="J1486" s="238"/>
      <c r="K1486" s="237">
        <f>ROUND(E1486*J1486,2)</f>
        <v>0</v>
      </c>
      <c r="L1486" s="237">
        <v>21</v>
      </c>
      <c r="M1486" s="237">
        <f>G1486*(1+L1486/100)</f>
        <v>0</v>
      </c>
      <c r="N1486" s="236">
        <v>1.4999999999999999E-4</v>
      </c>
      <c r="O1486" s="236">
        <f>ROUND(E1486*N1486,2)</f>
        <v>0.09</v>
      </c>
      <c r="P1486" s="236">
        <v>0</v>
      </c>
      <c r="Q1486" s="236">
        <f>ROUND(E1486*P1486,2)</f>
        <v>0</v>
      </c>
      <c r="R1486" s="237" t="s">
        <v>1589</v>
      </c>
      <c r="S1486" s="237" t="s">
        <v>238</v>
      </c>
      <c r="T1486" s="239" t="s">
        <v>238</v>
      </c>
      <c r="U1486" s="223">
        <v>3.2480000000000002E-2</v>
      </c>
      <c r="V1486" s="223">
        <f>ROUND(E1486*U1486,2)</f>
        <v>20.32</v>
      </c>
      <c r="W1486" s="223"/>
      <c r="X1486" s="223" t="s">
        <v>262</v>
      </c>
      <c r="Y1486" s="223" t="s">
        <v>241</v>
      </c>
      <c r="Z1486" s="212"/>
      <c r="AA1486" s="212"/>
      <c r="AB1486" s="212"/>
      <c r="AC1486" s="212"/>
      <c r="AD1486" s="212"/>
      <c r="AE1486" s="212"/>
      <c r="AF1486" s="212"/>
      <c r="AG1486" s="212" t="s">
        <v>263</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55" t="s">
        <v>1590</v>
      </c>
      <c r="D1487" s="249"/>
      <c r="E1487" s="250">
        <v>558.48</v>
      </c>
      <c r="F1487" s="223"/>
      <c r="G1487" s="223"/>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267</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55" t="s">
        <v>1591</v>
      </c>
      <c r="D1488" s="249"/>
      <c r="E1488" s="250">
        <v>67.14</v>
      </c>
      <c r="F1488" s="223"/>
      <c r="G1488" s="223"/>
      <c r="H1488" s="223"/>
      <c r="I1488" s="223"/>
      <c r="J1488" s="223"/>
      <c r="K1488" s="223"/>
      <c r="L1488" s="223"/>
      <c r="M1488" s="223"/>
      <c r="N1488" s="222"/>
      <c r="O1488" s="222"/>
      <c r="P1488" s="222"/>
      <c r="Q1488" s="222"/>
      <c r="R1488" s="223"/>
      <c r="S1488" s="223"/>
      <c r="T1488" s="223"/>
      <c r="U1488" s="223"/>
      <c r="V1488" s="223"/>
      <c r="W1488" s="223"/>
      <c r="X1488" s="223"/>
      <c r="Y1488" s="223"/>
      <c r="Z1488" s="212"/>
      <c r="AA1488" s="212"/>
      <c r="AB1488" s="212"/>
      <c r="AC1488" s="212"/>
      <c r="AD1488" s="212"/>
      <c r="AE1488" s="212"/>
      <c r="AF1488" s="212"/>
      <c r="AG1488" s="212" t="s">
        <v>267</v>
      </c>
      <c r="AH1488" s="212">
        <v>0</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2" x14ac:dyDescent="0.2">
      <c r="A1489" s="219"/>
      <c r="B1489" s="220"/>
      <c r="C1489" s="256"/>
      <c r="D1489" s="241"/>
      <c r="E1489" s="241"/>
      <c r="F1489" s="241"/>
      <c r="G1489" s="241"/>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243</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1" x14ac:dyDescent="0.2">
      <c r="A1490" s="233">
        <v>355</v>
      </c>
      <c r="B1490" s="234" t="s">
        <v>1592</v>
      </c>
      <c r="C1490" s="244" t="s">
        <v>1593</v>
      </c>
      <c r="D1490" s="235" t="s">
        <v>327</v>
      </c>
      <c r="E1490" s="236">
        <v>625.62</v>
      </c>
      <c r="F1490" s="237">
        <f>H1490+J1490</f>
        <v>0</v>
      </c>
      <c r="G1490" s="237">
        <f>ROUND(E1490*F1490,2)</f>
        <v>0</v>
      </c>
      <c r="H1490" s="238"/>
      <c r="I1490" s="237">
        <f>ROUND(E1490*H1490,2)</f>
        <v>0</v>
      </c>
      <c r="J1490" s="238"/>
      <c r="K1490" s="237">
        <f>ROUND(E1490*J1490,2)</f>
        <v>0</v>
      </c>
      <c r="L1490" s="237">
        <v>21</v>
      </c>
      <c r="M1490" s="237">
        <f>G1490*(1+L1490/100)</f>
        <v>0</v>
      </c>
      <c r="N1490" s="236">
        <v>4.8000000000000001E-4</v>
      </c>
      <c r="O1490" s="236">
        <f>ROUND(E1490*N1490,2)</f>
        <v>0.3</v>
      </c>
      <c r="P1490" s="236">
        <v>0</v>
      </c>
      <c r="Q1490" s="236">
        <f>ROUND(E1490*P1490,2)</f>
        <v>0</v>
      </c>
      <c r="R1490" s="237" t="s">
        <v>1589</v>
      </c>
      <c r="S1490" s="237" t="s">
        <v>238</v>
      </c>
      <c r="T1490" s="239" t="s">
        <v>238</v>
      </c>
      <c r="U1490" s="223">
        <v>0.10902000000000001</v>
      </c>
      <c r="V1490" s="223">
        <f>ROUND(E1490*U1490,2)</f>
        <v>68.209999999999994</v>
      </c>
      <c r="W1490" s="223"/>
      <c r="X1490" s="223" t="s">
        <v>262</v>
      </c>
      <c r="Y1490" s="223" t="s">
        <v>241</v>
      </c>
      <c r="Z1490" s="212"/>
      <c r="AA1490" s="212"/>
      <c r="AB1490" s="212"/>
      <c r="AC1490" s="212"/>
      <c r="AD1490" s="212"/>
      <c r="AE1490" s="212"/>
      <c r="AF1490" s="212"/>
      <c r="AG1490" s="212" t="s">
        <v>263</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2" x14ac:dyDescent="0.2">
      <c r="A1491" s="219"/>
      <c r="B1491" s="220"/>
      <c r="C1491" s="255" t="s">
        <v>1594</v>
      </c>
      <c r="D1491" s="249"/>
      <c r="E1491" s="250">
        <v>625.62</v>
      </c>
      <c r="F1491" s="223"/>
      <c r="G1491" s="223"/>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267</v>
      </c>
      <c r="AH1491" s="212">
        <v>5</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2" x14ac:dyDescent="0.2">
      <c r="A1492" s="219"/>
      <c r="B1492" s="220"/>
      <c r="C1492" s="256"/>
      <c r="D1492" s="241"/>
      <c r="E1492" s="241"/>
      <c r="F1492" s="241"/>
      <c r="G1492" s="241"/>
      <c r="H1492" s="223"/>
      <c r="I1492" s="223"/>
      <c r="J1492" s="223"/>
      <c r="K1492" s="223"/>
      <c r="L1492" s="223"/>
      <c r="M1492" s="223"/>
      <c r="N1492" s="222"/>
      <c r="O1492" s="222"/>
      <c r="P1492" s="222"/>
      <c r="Q1492" s="222"/>
      <c r="R1492" s="223"/>
      <c r="S1492" s="223"/>
      <c r="T1492" s="223"/>
      <c r="U1492" s="223"/>
      <c r="V1492" s="223"/>
      <c r="W1492" s="223"/>
      <c r="X1492" s="223"/>
      <c r="Y1492" s="223"/>
      <c r="Z1492" s="212"/>
      <c r="AA1492" s="212"/>
      <c r="AB1492" s="212"/>
      <c r="AC1492" s="212"/>
      <c r="AD1492" s="212"/>
      <c r="AE1492" s="212"/>
      <c r="AF1492" s="212"/>
      <c r="AG1492" s="212" t="s">
        <v>243</v>
      </c>
      <c r="AH1492" s="212"/>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x14ac:dyDescent="0.2">
      <c r="A1493" s="226" t="s">
        <v>233</v>
      </c>
      <c r="B1493" s="227" t="s">
        <v>187</v>
      </c>
      <c r="C1493" s="243" t="s">
        <v>188</v>
      </c>
      <c r="D1493" s="228"/>
      <c r="E1493" s="229"/>
      <c r="F1493" s="230"/>
      <c r="G1493" s="230">
        <f>SUMIF(AG1494:AG1512,"&lt;&gt;NOR",G1494:G1512)</f>
        <v>0</v>
      </c>
      <c r="H1493" s="230"/>
      <c r="I1493" s="230">
        <f>SUM(I1494:I1512)</f>
        <v>0</v>
      </c>
      <c r="J1493" s="230"/>
      <c r="K1493" s="230">
        <f>SUM(K1494:K1512)</f>
        <v>0</v>
      </c>
      <c r="L1493" s="230"/>
      <c r="M1493" s="230">
        <f>SUM(M1494:M1512)</f>
        <v>0</v>
      </c>
      <c r="N1493" s="229"/>
      <c r="O1493" s="229">
        <f>SUM(O1494:O1512)</f>
        <v>0.11</v>
      </c>
      <c r="P1493" s="229"/>
      <c r="Q1493" s="229">
        <f>SUM(Q1494:Q1512)</f>
        <v>0</v>
      </c>
      <c r="R1493" s="230"/>
      <c r="S1493" s="230"/>
      <c r="T1493" s="231"/>
      <c r="U1493" s="225"/>
      <c r="V1493" s="225">
        <f>SUM(V1494:V1512)</f>
        <v>46.050000000000004</v>
      </c>
      <c r="W1493" s="225"/>
      <c r="X1493" s="225"/>
      <c r="Y1493" s="225"/>
      <c r="AG1493" t="s">
        <v>234</v>
      </c>
    </row>
    <row r="1494" spans="1:60" outlineLevel="1" x14ac:dyDescent="0.2">
      <c r="A1494" s="233">
        <v>356</v>
      </c>
      <c r="B1494" s="234" t="s">
        <v>1595</v>
      </c>
      <c r="C1494" s="244" t="s">
        <v>1596</v>
      </c>
      <c r="D1494" s="235" t="s">
        <v>398</v>
      </c>
      <c r="E1494" s="236">
        <v>1</v>
      </c>
      <c r="F1494" s="237">
        <f>H1494+J1494</f>
        <v>0</v>
      </c>
      <c r="G1494" s="237">
        <f>ROUND(E1494*F1494,2)</f>
        <v>0</v>
      </c>
      <c r="H1494" s="238"/>
      <c r="I1494" s="237">
        <f>ROUND(E1494*H1494,2)</f>
        <v>0</v>
      </c>
      <c r="J1494" s="238"/>
      <c r="K1494" s="237">
        <f>ROUND(E1494*J1494,2)</f>
        <v>0</v>
      </c>
      <c r="L1494" s="237">
        <v>21</v>
      </c>
      <c r="M1494" s="237">
        <f>G1494*(1+L1494/100)</f>
        <v>0</v>
      </c>
      <c r="N1494" s="236">
        <v>7.4000000000000003E-3</v>
      </c>
      <c r="O1494" s="236">
        <f>ROUND(E1494*N1494,2)</f>
        <v>0.01</v>
      </c>
      <c r="P1494" s="236">
        <v>0</v>
      </c>
      <c r="Q1494" s="236">
        <f>ROUND(E1494*P1494,2)</f>
        <v>0</v>
      </c>
      <c r="R1494" s="237"/>
      <c r="S1494" s="237" t="s">
        <v>497</v>
      </c>
      <c r="T1494" s="239" t="s">
        <v>239</v>
      </c>
      <c r="U1494" s="223">
        <v>3.07</v>
      </c>
      <c r="V1494" s="223">
        <f>ROUND(E1494*U1494,2)</f>
        <v>3.07</v>
      </c>
      <c r="W1494" s="223"/>
      <c r="X1494" s="223" t="s">
        <v>262</v>
      </c>
      <c r="Y1494" s="223" t="s">
        <v>241</v>
      </c>
      <c r="Z1494" s="212"/>
      <c r="AA1494" s="212"/>
      <c r="AB1494" s="212"/>
      <c r="AC1494" s="212"/>
      <c r="AD1494" s="212"/>
      <c r="AE1494" s="212"/>
      <c r="AF1494" s="212"/>
      <c r="AG1494" s="212" t="s">
        <v>263</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2" x14ac:dyDescent="0.2">
      <c r="A1495" s="219"/>
      <c r="B1495" s="220"/>
      <c r="C1495" s="245"/>
      <c r="D1495" s="242"/>
      <c r="E1495" s="242"/>
      <c r="F1495" s="242"/>
      <c r="G1495" s="242"/>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243</v>
      </c>
      <c r="AH1495" s="212"/>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
      <c r="A1496" s="233">
        <v>357</v>
      </c>
      <c r="B1496" s="234" t="s">
        <v>1597</v>
      </c>
      <c r="C1496" s="244" t="s">
        <v>1598</v>
      </c>
      <c r="D1496" s="235" t="s">
        <v>398</v>
      </c>
      <c r="E1496" s="236">
        <v>6</v>
      </c>
      <c r="F1496" s="237">
        <f>H1496+J1496</f>
        <v>0</v>
      </c>
      <c r="G1496" s="237">
        <f>ROUND(E1496*F1496,2)</f>
        <v>0</v>
      </c>
      <c r="H1496" s="238"/>
      <c r="I1496" s="237">
        <f>ROUND(E1496*H1496,2)</f>
        <v>0</v>
      </c>
      <c r="J1496" s="238"/>
      <c r="K1496" s="237">
        <f>ROUND(E1496*J1496,2)</f>
        <v>0</v>
      </c>
      <c r="L1496" s="237">
        <v>21</v>
      </c>
      <c r="M1496" s="237">
        <f>G1496*(1+L1496/100)</f>
        <v>0</v>
      </c>
      <c r="N1496" s="236">
        <v>7.4000000000000003E-3</v>
      </c>
      <c r="O1496" s="236">
        <f>ROUND(E1496*N1496,2)</f>
        <v>0.04</v>
      </c>
      <c r="P1496" s="236">
        <v>0</v>
      </c>
      <c r="Q1496" s="236">
        <f>ROUND(E1496*P1496,2)</f>
        <v>0</v>
      </c>
      <c r="R1496" s="237"/>
      <c r="S1496" s="237" t="s">
        <v>497</v>
      </c>
      <c r="T1496" s="239" t="s">
        <v>239</v>
      </c>
      <c r="U1496" s="223">
        <v>3.07</v>
      </c>
      <c r="V1496" s="223">
        <f>ROUND(E1496*U1496,2)</f>
        <v>18.420000000000002</v>
      </c>
      <c r="W1496" s="223"/>
      <c r="X1496" s="223" t="s">
        <v>262</v>
      </c>
      <c r="Y1496" s="223" t="s">
        <v>241</v>
      </c>
      <c r="Z1496" s="212"/>
      <c r="AA1496" s="212"/>
      <c r="AB1496" s="212"/>
      <c r="AC1496" s="212"/>
      <c r="AD1496" s="212"/>
      <c r="AE1496" s="212"/>
      <c r="AF1496" s="212"/>
      <c r="AG1496" s="212" t="s">
        <v>263</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2" x14ac:dyDescent="0.2">
      <c r="A1497" s="219"/>
      <c r="B1497" s="220"/>
      <c r="C1497" s="245"/>
      <c r="D1497" s="242"/>
      <c r="E1497" s="242"/>
      <c r="F1497" s="242"/>
      <c r="G1497" s="242"/>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243</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1" x14ac:dyDescent="0.2">
      <c r="A1498" s="233">
        <v>358</v>
      </c>
      <c r="B1498" s="234" t="s">
        <v>1599</v>
      </c>
      <c r="C1498" s="244" t="s">
        <v>1600</v>
      </c>
      <c r="D1498" s="235" t="s">
        <v>398</v>
      </c>
      <c r="E1498" s="236">
        <v>2</v>
      </c>
      <c r="F1498" s="237">
        <f>H1498+J1498</f>
        <v>0</v>
      </c>
      <c r="G1498" s="237">
        <f>ROUND(E1498*F1498,2)</f>
        <v>0</v>
      </c>
      <c r="H1498" s="238"/>
      <c r="I1498" s="237">
        <f>ROUND(E1498*H1498,2)</f>
        <v>0</v>
      </c>
      <c r="J1498" s="238"/>
      <c r="K1498" s="237">
        <f>ROUND(E1498*J1498,2)</f>
        <v>0</v>
      </c>
      <c r="L1498" s="237">
        <v>21</v>
      </c>
      <c r="M1498" s="237">
        <f>G1498*(1+L1498/100)</f>
        <v>0</v>
      </c>
      <c r="N1498" s="236">
        <v>7.4000000000000003E-3</v>
      </c>
      <c r="O1498" s="236">
        <f>ROUND(E1498*N1498,2)</f>
        <v>0.01</v>
      </c>
      <c r="P1498" s="236">
        <v>0</v>
      </c>
      <c r="Q1498" s="236">
        <f>ROUND(E1498*P1498,2)</f>
        <v>0</v>
      </c>
      <c r="R1498" s="237"/>
      <c r="S1498" s="237" t="s">
        <v>497</v>
      </c>
      <c r="T1498" s="239" t="s">
        <v>239</v>
      </c>
      <c r="U1498" s="223">
        <v>3.07</v>
      </c>
      <c r="V1498" s="223">
        <f>ROUND(E1498*U1498,2)</f>
        <v>6.14</v>
      </c>
      <c r="W1498" s="223"/>
      <c r="X1498" s="223" t="s">
        <v>262</v>
      </c>
      <c r="Y1498" s="223" t="s">
        <v>241</v>
      </c>
      <c r="Z1498" s="212"/>
      <c r="AA1498" s="212"/>
      <c r="AB1498" s="212"/>
      <c r="AC1498" s="212"/>
      <c r="AD1498" s="212"/>
      <c r="AE1498" s="212"/>
      <c r="AF1498" s="212"/>
      <c r="AG1498" s="212" t="s">
        <v>263</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
      <c r="A1499" s="219"/>
      <c r="B1499" s="220"/>
      <c r="C1499" s="255" t="s">
        <v>116</v>
      </c>
      <c r="D1499" s="249"/>
      <c r="E1499" s="250">
        <v>2</v>
      </c>
      <c r="F1499" s="223"/>
      <c r="G1499" s="223"/>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267</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2" x14ac:dyDescent="0.2">
      <c r="A1500" s="219"/>
      <c r="B1500" s="220"/>
      <c r="C1500" s="256"/>
      <c r="D1500" s="241"/>
      <c r="E1500" s="241"/>
      <c r="F1500" s="241"/>
      <c r="G1500" s="241"/>
      <c r="H1500" s="223"/>
      <c r="I1500" s="223"/>
      <c r="J1500" s="223"/>
      <c r="K1500" s="223"/>
      <c r="L1500" s="223"/>
      <c r="M1500" s="223"/>
      <c r="N1500" s="222"/>
      <c r="O1500" s="222"/>
      <c r="P1500" s="222"/>
      <c r="Q1500" s="222"/>
      <c r="R1500" s="223"/>
      <c r="S1500" s="223"/>
      <c r="T1500" s="223"/>
      <c r="U1500" s="223"/>
      <c r="V1500" s="223"/>
      <c r="W1500" s="223"/>
      <c r="X1500" s="223"/>
      <c r="Y1500" s="223"/>
      <c r="Z1500" s="212"/>
      <c r="AA1500" s="212"/>
      <c r="AB1500" s="212"/>
      <c r="AC1500" s="212"/>
      <c r="AD1500" s="212"/>
      <c r="AE1500" s="212"/>
      <c r="AF1500" s="212"/>
      <c r="AG1500" s="212" t="s">
        <v>243</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1" x14ac:dyDescent="0.2">
      <c r="A1501" s="233">
        <v>359</v>
      </c>
      <c r="B1501" s="234" t="s">
        <v>1601</v>
      </c>
      <c r="C1501" s="244" t="s">
        <v>1602</v>
      </c>
      <c r="D1501" s="235" t="s">
        <v>398</v>
      </c>
      <c r="E1501" s="236">
        <v>1</v>
      </c>
      <c r="F1501" s="237">
        <f>H1501+J1501</f>
        <v>0</v>
      </c>
      <c r="G1501" s="237">
        <f>ROUND(E1501*F1501,2)</f>
        <v>0</v>
      </c>
      <c r="H1501" s="238"/>
      <c r="I1501" s="237">
        <f>ROUND(E1501*H1501,2)</f>
        <v>0</v>
      </c>
      <c r="J1501" s="238"/>
      <c r="K1501" s="237">
        <f>ROUND(E1501*J1501,2)</f>
        <v>0</v>
      </c>
      <c r="L1501" s="237">
        <v>21</v>
      </c>
      <c r="M1501" s="237">
        <f>G1501*(1+L1501/100)</f>
        <v>0</v>
      </c>
      <c r="N1501" s="236">
        <v>7.4000000000000003E-3</v>
      </c>
      <c r="O1501" s="236">
        <f>ROUND(E1501*N1501,2)</f>
        <v>0.01</v>
      </c>
      <c r="P1501" s="236">
        <v>0</v>
      </c>
      <c r="Q1501" s="236">
        <f>ROUND(E1501*P1501,2)</f>
        <v>0</v>
      </c>
      <c r="R1501" s="237"/>
      <c r="S1501" s="237" t="s">
        <v>497</v>
      </c>
      <c r="T1501" s="239" t="s">
        <v>239</v>
      </c>
      <c r="U1501" s="223">
        <v>3.07</v>
      </c>
      <c r="V1501" s="223">
        <f>ROUND(E1501*U1501,2)</f>
        <v>3.07</v>
      </c>
      <c r="W1501" s="223"/>
      <c r="X1501" s="223" t="s">
        <v>262</v>
      </c>
      <c r="Y1501" s="223" t="s">
        <v>241</v>
      </c>
      <c r="Z1501" s="212"/>
      <c r="AA1501" s="212"/>
      <c r="AB1501" s="212"/>
      <c r="AC1501" s="212"/>
      <c r="AD1501" s="212"/>
      <c r="AE1501" s="212"/>
      <c r="AF1501" s="212"/>
      <c r="AG1501" s="212" t="s">
        <v>263</v>
      </c>
      <c r="AH1501" s="212"/>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2" x14ac:dyDescent="0.2">
      <c r="A1502" s="219"/>
      <c r="B1502" s="220"/>
      <c r="C1502" s="255" t="s">
        <v>114</v>
      </c>
      <c r="D1502" s="249"/>
      <c r="E1502" s="250">
        <v>1</v>
      </c>
      <c r="F1502" s="223"/>
      <c r="G1502" s="223"/>
      <c r="H1502" s="223"/>
      <c r="I1502" s="223"/>
      <c r="J1502" s="223"/>
      <c r="K1502" s="223"/>
      <c r="L1502" s="223"/>
      <c r="M1502" s="223"/>
      <c r="N1502" s="222"/>
      <c r="O1502" s="222"/>
      <c r="P1502" s="222"/>
      <c r="Q1502" s="222"/>
      <c r="R1502" s="223"/>
      <c r="S1502" s="223"/>
      <c r="T1502" s="223"/>
      <c r="U1502" s="223"/>
      <c r="V1502" s="223"/>
      <c r="W1502" s="223"/>
      <c r="X1502" s="223"/>
      <c r="Y1502" s="223"/>
      <c r="Z1502" s="212"/>
      <c r="AA1502" s="212"/>
      <c r="AB1502" s="212"/>
      <c r="AC1502" s="212"/>
      <c r="AD1502" s="212"/>
      <c r="AE1502" s="212"/>
      <c r="AF1502" s="212"/>
      <c r="AG1502" s="212" t="s">
        <v>267</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2" x14ac:dyDescent="0.2">
      <c r="A1503" s="219"/>
      <c r="B1503" s="220"/>
      <c r="C1503" s="256"/>
      <c r="D1503" s="241"/>
      <c r="E1503" s="241"/>
      <c r="F1503" s="241"/>
      <c r="G1503" s="241"/>
      <c r="H1503" s="223"/>
      <c r="I1503" s="223"/>
      <c r="J1503" s="223"/>
      <c r="K1503" s="223"/>
      <c r="L1503" s="223"/>
      <c r="M1503" s="223"/>
      <c r="N1503" s="222"/>
      <c r="O1503" s="222"/>
      <c r="P1503" s="222"/>
      <c r="Q1503" s="222"/>
      <c r="R1503" s="223"/>
      <c r="S1503" s="223"/>
      <c r="T1503" s="223"/>
      <c r="U1503" s="223"/>
      <c r="V1503" s="223"/>
      <c r="W1503" s="223"/>
      <c r="X1503" s="223"/>
      <c r="Y1503" s="223"/>
      <c r="Z1503" s="212"/>
      <c r="AA1503" s="212"/>
      <c r="AB1503" s="212"/>
      <c r="AC1503" s="212"/>
      <c r="AD1503" s="212"/>
      <c r="AE1503" s="212"/>
      <c r="AF1503" s="212"/>
      <c r="AG1503" s="212" t="s">
        <v>243</v>
      </c>
      <c r="AH1503" s="212"/>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1" x14ac:dyDescent="0.2">
      <c r="A1504" s="233">
        <v>360</v>
      </c>
      <c r="B1504" s="234" t="s">
        <v>1603</v>
      </c>
      <c r="C1504" s="244" t="s">
        <v>1604</v>
      </c>
      <c r="D1504" s="235" t="s">
        <v>398</v>
      </c>
      <c r="E1504" s="236">
        <v>4</v>
      </c>
      <c r="F1504" s="237">
        <f>H1504+J1504</f>
        <v>0</v>
      </c>
      <c r="G1504" s="237">
        <f>ROUND(E1504*F1504,2)</f>
        <v>0</v>
      </c>
      <c r="H1504" s="238"/>
      <c r="I1504" s="237">
        <f>ROUND(E1504*H1504,2)</f>
        <v>0</v>
      </c>
      <c r="J1504" s="238"/>
      <c r="K1504" s="237">
        <f>ROUND(E1504*J1504,2)</f>
        <v>0</v>
      </c>
      <c r="L1504" s="237">
        <v>21</v>
      </c>
      <c r="M1504" s="237">
        <f>G1504*(1+L1504/100)</f>
        <v>0</v>
      </c>
      <c r="N1504" s="236">
        <v>7.4000000000000003E-3</v>
      </c>
      <c r="O1504" s="236">
        <f>ROUND(E1504*N1504,2)</f>
        <v>0.03</v>
      </c>
      <c r="P1504" s="236">
        <v>0</v>
      </c>
      <c r="Q1504" s="236">
        <f>ROUND(E1504*P1504,2)</f>
        <v>0</v>
      </c>
      <c r="R1504" s="237"/>
      <c r="S1504" s="237" t="s">
        <v>497</v>
      </c>
      <c r="T1504" s="239" t="s">
        <v>239</v>
      </c>
      <c r="U1504" s="223">
        <v>3.07</v>
      </c>
      <c r="V1504" s="223">
        <f>ROUND(E1504*U1504,2)</f>
        <v>12.28</v>
      </c>
      <c r="W1504" s="223"/>
      <c r="X1504" s="223" t="s">
        <v>262</v>
      </c>
      <c r="Y1504" s="223" t="s">
        <v>241</v>
      </c>
      <c r="Z1504" s="212"/>
      <c r="AA1504" s="212"/>
      <c r="AB1504" s="212"/>
      <c r="AC1504" s="212"/>
      <c r="AD1504" s="212"/>
      <c r="AE1504" s="212"/>
      <c r="AF1504" s="212"/>
      <c r="AG1504" s="212" t="s">
        <v>263</v>
      </c>
      <c r="AH1504" s="212"/>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2" x14ac:dyDescent="0.2">
      <c r="A1505" s="219"/>
      <c r="B1505" s="220"/>
      <c r="C1505" s="255" t="s">
        <v>120</v>
      </c>
      <c r="D1505" s="249"/>
      <c r="E1505" s="250">
        <v>4</v>
      </c>
      <c r="F1505" s="223"/>
      <c r="G1505" s="223"/>
      <c r="H1505" s="223"/>
      <c r="I1505" s="223"/>
      <c r="J1505" s="223"/>
      <c r="K1505" s="223"/>
      <c r="L1505" s="223"/>
      <c r="M1505" s="223"/>
      <c r="N1505" s="222"/>
      <c r="O1505" s="222"/>
      <c r="P1505" s="222"/>
      <c r="Q1505" s="222"/>
      <c r="R1505" s="223"/>
      <c r="S1505" s="223"/>
      <c r="T1505" s="223"/>
      <c r="U1505" s="223"/>
      <c r="V1505" s="223"/>
      <c r="W1505" s="223"/>
      <c r="X1505" s="223"/>
      <c r="Y1505" s="223"/>
      <c r="Z1505" s="212"/>
      <c r="AA1505" s="212"/>
      <c r="AB1505" s="212"/>
      <c r="AC1505" s="212"/>
      <c r="AD1505" s="212"/>
      <c r="AE1505" s="212"/>
      <c r="AF1505" s="212"/>
      <c r="AG1505" s="212" t="s">
        <v>267</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
      <c r="A1506" s="219"/>
      <c r="B1506" s="220"/>
      <c r="C1506" s="256"/>
      <c r="D1506" s="241"/>
      <c r="E1506" s="241"/>
      <c r="F1506" s="241"/>
      <c r="G1506" s="241"/>
      <c r="H1506" s="223"/>
      <c r="I1506" s="223"/>
      <c r="J1506" s="223"/>
      <c r="K1506" s="223"/>
      <c r="L1506" s="223"/>
      <c r="M1506" s="223"/>
      <c r="N1506" s="222"/>
      <c r="O1506" s="222"/>
      <c r="P1506" s="222"/>
      <c r="Q1506" s="222"/>
      <c r="R1506" s="223"/>
      <c r="S1506" s="223"/>
      <c r="T1506" s="223"/>
      <c r="U1506" s="223"/>
      <c r="V1506" s="223"/>
      <c r="W1506" s="223"/>
      <c r="X1506" s="223"/>
      <c r="Y1506" s="223"/>
      <c r="Z1506" s="212"/>
      <c r="AA1506" s="212"/>
      <c r="AB1506" s="212"/>
      <c r="AC1506" s="212"/>
      <c r="AD1506" s="212"/>
      <c r="AE1506" s="212"/>
      <c r="AF1506" s="212"/>
      <c r="AG1506" s="212" t="s">
        <v>243</v>
      </c>
      <c r="AH1506" s="212"/>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1" x14ac:dyDescent="0.2">
      <c r="A1507" s="233">
        <v>361</v>
      </c>
      <c r="B1507" s="234" t="s">
        <v>1605</v>
      </c>
      <c r="C1507" s="244" t="s">
        <v>1606</v>
      </c>
      <c r="D1507" s="235" t="s">
        <v>398</v>
      </c>
      <c r="E1507" s="236">
        <v>1</v>
      </c>
      <c r="F1507" s="237">
        <f>H1507+J1507</f>
        <v>0</v>
      </c>
      <c r="G1507" s="237">
        <f>ROUND(E1507*F1507,2)</f>
        <v>0</v>
      </c>
      <c r="H1507" s="238"/>
      <c r="I1507" s="237">
        <f>ROUND(E1507*H1507,2)</f>
        <v>0</v>
      </c>
      <c r="J1507" s="238"/>
      <c r="K1507" s="237">
        <f>ROUND(E1507*J1507,2)</f>
        <v>0</v>
      </c>
      <c r="L1507" s="237">
        <v>21</v>
      </c>
      <c r="M1507" s="237">
        <f>G1507*(1+L1507/100)</f>
        <v>0</v>
      </c>
      <c r="N1507" s="236">
        <v>7.4000000000000003E-3</v>
      </c>
      <c r="O1507" s="236">
        <f>ROUND(E1507*N1507,2)</f>
        <v>0.01</v>
      </c>
      <c r="P1507" s="236">
        <v>0</v>
      </c>
      <c r="Q1507" s="236">
        <f>ROUND(E1507*P1507,2)</f>
        <v>0</v>
      </c>
      <c r="R1507" s="237"/>
      <c r="S1507" s="237" t="s">
        <v>497</v>
      </c>
      <c r="T1507" s="239" t="s">
        <v>239</v>
      </c>
      <c r="U1507" s="223">
        <v>3.07</v>
      </c>
      <c r="V1507" s="223">
        <f>ROUND(E1507*U1507,2)</f>
        <v>3.07</v>
      </c>
      <c r="W1507" s="223"/>
      <c r="X1507" s="223" t="s">
        <v>262</v>
      </c>
      <c r="Y1507" s="223" t="s">
        <v>241</v>
      </c>
      <c r="Z1507" s="212"/>
      <c r="AA1507" s="212"/>
      <c r="AB1507" s="212"/>
      <c r="AC1507" s="212"/>
      <c r="AD1507" s="212"/>
      <c r="AE1507" s="212"/>
      <c r="AF1507" s="212"/>
      <c r="AG1507" s="212" t="s">
        <v>263</v>
      </c>
      <c r="AH1507" s="212"/>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2" x14ac:dyDescent="0.2">
      <c r="A1508" s="219"/>
      <c r="B1508" s="220"/>
      <c r="C1508" s="255" t="s">
        <v>114</v>
      </c>
      <c r="D1508" s="249"/>
      <c r="E1508" s="250">
        <v>1</v>
      </c>
      <c r="F1508" s="223"/>
      <c r="G1508" s="223"/>
      <c r="H1508" s="223"/>
      <c r="I1508" s="223"/>
      <c r="J1508" s="223"/>
      <c r="K1508" s="223"/>
      <c r="L1508" s="223"/>
      <c r="M1508" s="223"/>
      <c r="N1508" s="222"/>
      <c r="O1508" s="222"/>
      <c r="P1508" s="222"/>
      <c r="Q1508" s="222"/>
      <c r="R1508" s="223"/>
      <c r="S1508" s="223"/>
      <c r="T1508" s="223"/>
      <c r="U1508" s="223"/>
      <c r="V1508" s="223"/>
      <c r="W1508" s="223"/>
      <c r="X1508" s="223"/>
      <c r="Y1508" s="223"/>
      <c r="Z1508" s="212"/>
      <c r="AA1508" s="212"/>
      <c r="AB1508" s="212"/>
      <c r="AC1508" s="212"/>
      <c r="AD1508" s="212"/>
      <c r="AE1508" s="212"/>
      <c r="AF1508" s="212"/>
      <c r="AG1508" s="212" t="s">
        <v>267</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2" x14ac:dyDescent="0.2">
      <c r="A1509" s="219"/>
      <c r="B1509" s="220"/>
      <c r="C1509" s="256"/>
      <c r="D1509" s="241"/>
      <c r="E1509" s="241"/>
      <c r="F1509" s="241"/>
      <c r="G1509" s="241"/>
      <c r="H1509" s="223"/>
      <c r="I1509" s="223"/>
      <c r="J1509" s="223"/>
      <c r="K1509" s="223"/>
      <c r="L1509" s="223"/>
      <c r="M1509" s="223"/>
      <c r="N1509" s="222"/>
      <c r="O1509" s="222"/>
      <c r="P1509" s="222"/>
      <c r="Q1509" s="222"/>
      <c r="R1509" s="223"/>
      <c r="S1509" s="223"/>
      <c r="T1509" s="223"/>
      <c r="U1509" s="223"/>
      <c r="V1509" s="223"/>
      <c r="W1509" s="223"/>
      <c r="X1509" s="223"/>
      <c r="Y1509" s="223"/>
      <c r="Z1509" s="212"/>
      <c r="AA1509" s="212"/>
      <c r="AB1509" s="212"/>
      <c r="AC1509" s="212"/>
      <c r="AD1509" s="212"/>
      <c r="AE1509" s="212"/>
      <c r="AF1509" s="212"/>
      <c r="AG1509" s="212" t="s">
        <v>243</v>
      </c>
      <c r="AH1509" s="212"/>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1" x14ac:dyDescent="0.2">
      <c r="A1510" s="219">
        <v>362</v>
      </c>
      <c r="B1510" s="220" t="s">
        <v>1607</v>
      </c>
      <c r="C1510" s="257" t="s">
        <v>1608</v>
      </c>
      <c r="D1510" s="221" t="s">
        <v>0</v>
      </c>
      <c r="E1510" s="240"/>
      <c r="F1510" s="223">
        <f>H1510+J1510</f>
        <v>0</v>
      </c>
      <c r="G1510" s="223">
        <f>ROUND(E1510*F1510,2)</f>
        <v>0</v>
      </c>
      <c r="H1510" s="224"/>
      <c r="I1510" s="223">
        <f>ROUND(E1510*H1510,2)</f>
        <v>0</v>
      </c>
      <c r="J1510" s="224"/>
      <c r="K1510" s="223">
        <f>ROUND(E1510*J1510,2)</f>
        <v>0</v>
      </c>
      <c r="L1510" s="223">
        <v>21</v>
      </c>
      <c r="M1510" s="223">
        <f>G1510*(1+L1510/100)</f>
        <v>0</v>
      </c>
      <c r="N1510" s="222">
        <v>0</v>
      </c>
      <c r="O1510" s="222">
        <f>ROUND(E1510*N1510,2)</f>
        <v>0</v>
      </c>
      <c r="P1510" s="222">
        <v>0</v>
      </c>
      <c r="Q1510" s="222">
        <f>ROUND(E1510*P1510,2)</f>
        <v>0</v>
      </c>
      <c r="R1510" s="223" t="s">
        <v>1609</v>
      </c>
      <c r="S1510" s="223" t="s">
        <v>238</v>
      </c>
      <c r="T1510" s="223" t="s">
        <v>238</v>
      </c>
      <c r="U1510" s="223">
        <v>0</v>
      </c>
      <c r="V1510" s="223">
        <f>ROUND(E1510*U1510,2)</f>
        <v>0</v>
      </c>
      <c r="W1510" s="223"/>
      <c r="X1510" s="223" t="s">
        <v>970</v>
      </c>
      <c r="Y1510" s="223" t="s">
        <v>241</v>
      </c>
      <c r="Z1510" s="212"/>
      <c r="AA1510" s="212"/>
      <c r="AB1510" s="212"/>
      <c r="AC1510" s="212"/>
      <c r="AD1510" s="212"/>
      <c r="AE1510" s="212"/>
      <c r="AF1510" s="212"/>
      <c r="AG1510" s="212" t="s">
        <v>971</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19"/>
      <c r="B1511" s="220"/>
      <c r="C1511" s="258" t="s">
        <v>1054</v>
      </c>
      <c r="D1511" s="253"/>
      <c r="E1511" s="253"/>
      <c r="F1511" s="253"/>
      <c r="G1511" s="253"/>
      <c r="H1511" s="223"/>
      <c r="I1511" s="223"/>
      <c r="J1511" s="223"/>
      <c r="K1511" s="223"/>
      <c r="L1511" s="223"/>
      <c r="M1511" s="223"/>
      <c r="N1511" s="222"/>
      <c r="O1511" s="222"/>
      <c r="P1511" s="222"/>
      <c r="Q1511" s="222"/>
      <c r="R1511" s="223"/>
      <c r="S1511" s="223"/>
      <c r="T1511" s="223"/>
      <c r="U1511" s="223"/>
      <c r="V1511" s="223"/>
      <c r="W1511" s="223"/>
      <c r="X1511" s="223"/>
      <c r="Y1511" s="223"/>
      <c r="Z1511" s="212"/>
      <c r="AA1511" s="212"/>
      <c r="AB1511" s="212"/>
      <c r="AC1511" s="212"/>
      <c r="AD1511" s="212"/>
      <c r="AE1511" s="212"/>
      <c r="AF1511" s="212"/>
      <c r="AG1511" s="212" t="s">
        <v>265</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2" x14ac:dyDescent="0.2">
      <c r="A1512" s="219"/>
      <c r="B1512" s="220"/>
      <c r="C1512" s="256"/>
      <c r="D1512" s="241"/>
      <c r="E1512" s="241"/>
      <c r="F1512" s="241"/>
      <c r="G1512" s="241"/>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243</v>
      </c>
      <c r="AH1512" s="212"/>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x14ac:dyDescent="0.2">
      <c r="A1513" s="226" t="s">
        <v>233</v>
      </c>
      <c r="B1513" s="227" t="s">
        <v>191</v>
      </c>
      <c r="C1513" s="243" t="s">
        <v>192</v>
      </c>
      <c r="D1513" s="228"/>
      <c r="E1513" s="229"/>
      <c r="F1513" s="230"/>
      <c r="G1513" s="230">
        <f>SUMIF(AG1514:AG1517,"&lt;&gt;NOR",G1514:G1517)</f>
        <v>0</v>
      </c>
      <c r="H1513" s="230"/>
      <c r="I1513" s="230">
        <f>SUM(I1514:I1517)</f>
        <v>0</v>
      </c>
      <c r="J1513" s="230"/>
      <c r="K1513" s="230">
        <f>SUM(K1514:K1517)</f>
        <v>0</v>
      </c>
      <c r="L1513" s="230"/>
      <c r="M1513" s="230">
        <f>SUM(M1514:M1517)</f>
        <v>0</v>
      </c>
      <c r="N1513" s="229"/>
      <c r="O1513" s="229">
        <f>SUM(O1514:O1517)</f>
        <v>0</v>
      </c>
      <c r="P1513" s="229"/>
      <c r="Q1513" s="229">
        <f>SUM(Q1514:Q1517)</f>
        <v>0</v>
      </c>
      <c r="R1513" s="230"/>
      <c r="S1513" s="230"/>
      <c r="T1513" s="231"/>
      <c r="U1513" s="225"/>
      <c r="V1513" s="225">
        <f>SUM(V1514:V1517)</f>
        <v>1.08</v>
      </c>
      <c r="W1513" s="225"/>
      <c r="X1513" s="225"/>
      <c r="Y1513" s="225"/>
      <c r="AG1513" t="s">
        <v>234</v>
      </c>
    </row>
    <row r="1514" spans="1:60" outlineLevel="1" x14ac:dyDescent="0.2">
      <c r="A1514" s="233">
        <v>363</v>
      </c>
      <c r="B1514" s="234" t="s">
        <v>1610</v>
      </c>
      <c r="C1514" s="244" t="s">
        <v>1611</v>
      </c>
      <c r="D1514" s="235" t="s">
        <v>398</v>
      </c>
      <c r="E1514" s="236">
        <v>2</v>
      </c>
      <c r="F1514" s="237">
        <f>H1514+J1514</f>
        <v>0</v>
      </c>
      <c r="G1514" s="237">
        <f>ROUND(E1514*F1514,2)</f>
        <v>0</v>
      </c>
      <c r="H1514" s="238"/>
      <c r="I1514" s="237">
        <f>ROUND(E1514*H1514,2)</f>
        <v>0</v>
      </c>
      <c r="J1514" s="238"/>
      <c r="K1514" s="237">
        <f>ROUND(E1514*J1514,2)</f>
        <v>0</v>
      </c>
      <c r="L1514" s="237">
        <v>21</v>
      </c>
      <c r="M1514" s="237">
        <f>G1514*(1+L1514/100)</f>
        <v>0</v>
      </c>
      <c r="N1514" s="236">
        <v>0</v>
      </c>
      <c r="O1514" s="236">
        <f>ROUND(E1514*N1514,2)</f>
        <v>0</v>
      </c>
      <c r="P1514" s="236">
        <v>0</v>
      </c>
      <c r="Q1514" s="236">
        <f>ROUND(E1514*P1514,2)</f>
        <v>0</v>
      </c>
      <c r="R1514" s="237"/>
      <c r="S1514" s="237" t="s">
        <v>238</v>
      </c>
      <c r="T1514" s="239" t="s">
        <v>377</v>
      </c>
      <c r="U1514" s="223">
        <v>0.53900000000000003</v>
      </c>
      <c r="V1514" s="223">
        <f>ROUND(E1514*U1514,2)</f>
        <v>1.08</v>
      </c>
      <c r="W1514" s="223"/>
      <c r="X1514" s="223" t="s">
        <v>262</v>
      </c>
      <c r="Y1514" s="223" t="s">
        <v>241</v>
      </c>
      <c r="Z1514" s="212"/>
      <c r="AA1514" s="212"/>
      <c r="AB1514" s="212"/>
      <c r="AC1514" s="212"/>
      <c r="AD1514" s="212"/>
      <c r="AE1514" s="212"/>
      <c r="AF1514" s="212"/>
      <c r="AG1514" s="212" t="s">
        <v>263</v>
      </c>
      <c r="AH1514" s="212"/>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2" x14ac:dyDescent="0.2">
      <c r="A1515" s="219"/>
      <c r="B1515" s="220"/>
      <c r="C1515" s="245"/>
      <c r="D1515" s="242"/>
      <c r="E1515" s="242"/>
      <c r="F1515" s="242"/>
      <c r="G1515" s="242"/>
      <c r="H1515" s="223"/>
      <c r="I1515" s="223"/>
      <c r="J1515" s="223"/>
      <c r="K1515" s="223"/>
      <c r="L1515" s="223"/>
      <c r="M1515" s="223"/>
      <c r="N1515" s="222"/>
      <c r="O1515" s="222"/>
      <c r="P1515" s="222"/>
      <c r="Q1515" s="222"/>
      <c r="R1515" s="223"/>
      <c r="S1515" s="223"/>
      <c r="T1515" s="223"/>
      <c r="U1515" s="223"/>
      <c r="V1515" s="223"/>
      <c r="W1515" s="223"/>
      <c r="X1515" s="223"/>
      <c r="Y1515" s="223"/>
      <c r="Z1515" s="212"/>
      <c r="AA1515" s="212"/>
      <c r="AB1515" s="212"/>
      <c r="AC1515" s="212"/>
      <c r="AD1515" s="212"/>
      <c r="AE1515" s="212"/>
      <c r="AF1515" s="212"/>
      <c r="AG1515" s="212" t="s">
        <v>243</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ht="33.75" outlineLevel="1" x14ac:dyDescent="0.2">
      <c r="A1516" s="233">
        <v>364</v>
      </c>
      <c r="B1516" s="234" t="s">
        <v>1612</v>
      </c>
      <c r="C1516" s="244" t="s">
        <v>1613</v>
      </c>
      <c r="D1516" s="235" t="s">
        <v>398</v>
      </c>
      <c r="E1516" s="236">
        <v>2</v>
      </c>
      <c r="F1516" s="237">
        <f>H1516+J1516</f>
        <v>0</v>
      </c>
      <c r="G1516" s="237">
        <f>ROUND(E1516*F1516,2)</f>
        <v>0</v>
      </c>
      <c r="H1516" s="238"/>
      <c r="I1516" s="237">
        <f>ROUND(E1516*H1516,2)</f>
        <v>0</v>
      </c>
      <c r="J1516" s="238"/>
      <c r="K1516" s="237">
        <f>ROUND(E1516*J1516,2)</f>
        <v>0</v>
      </c>
      <c r="L1516" s="237">
        <v>21</v>
      </c>
      <c r="M1516" s="237">
        <f>G1516*(1+L1516/100)</f>
        <v>0</v>
      </c>
      <c r="N1516" s="236">
        <v>1.3999999999999999E-4</v>
      </c>
      <c r="O1516" s="236">
        <f>ROUND(E1516*N1516,2)</f>
        <v>0</v>
      </c>
      <c r="P1516" s="236">
        <v>0</v>
      </c>
      <c r="Q1516" s="236">
        <f>ROUND(E1516*P1516,2)</f>
        <v>0</v>
      </c>
      <c r="R1516" s="237" t="s">
        <v>344</v>
      </c>
      <c r="S1516" s="237" t="s">
        <v>238</v>
      </c>
      <c r="T1516" s="239" t="s">
        <v>377</v>
      </c>
      <c r="U1516" s="223">
        <v>0</v>
      </c>
      <c r="V1516" s="223">
        <f>ROUND(E1516*U1516,2)</f>
        <v>0</v>
      </c>
      <c r="W1516" s="223"/>
      <c r="X1516" s="223" t="s">
        <v>345</v>
      </c>
      <c r="Y1516" s="223" t="s">
        <v>241</v>
      </c>
      <c r="Z1516" s="212"/>
      <c r="AA1516" s="212"/>
      <c r="AB1516" s="212"/>
      <c r="AC1516" s="212"/>
      <c r="AD1516" s="212"/>
      <c r="AE1516" s="212"/>
      <c r="AF1516" s="212"/>
      <c r="AG1516" s="212" t="s">
        <v>346</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2" x14ac:dyDescent="0.2">
      <c r="A1517" s="219"/>
      <c r="B1517" s="220"/>
      <c r="C1517" s="245"/>
      <c r="D1517" s="242"/>
      <c r="E1517" s="242"/>
      <c r="F1517" s="242"/>
      <c r="G1517" s="242"/>
      <c r="H1517" s="223"/>
      <c r="I1517" s="223"/>
      <c r="J1517" s="223"/>
      <c r="K1517" s="223"/>
      <c r="L1517" s="223"/>
      <c r="M1517" s="223"/>
      <c r="N1517" s="222"/>
      <c r="O1517" s="222"/>
      <c r="P1517" s="222"/>
      <c r="Q1517" s="222"/>
      <c r="R1517" s="223"/>
      <c r="S1517" s="223"/>
      <c r="T1517" s="223"/>
      <c r="U1517" s="223"/>
      <c r="V1517" s="223"/>
      <c r="W1517" s="223"/>
      <c r="X1517" s="223"/>
      <c r="Y1517" s="223"/>
      <c r="Z1517" s="212"/>
      <c r="AA1517" s="212"/>
      <c r="AB1517" s="212"/>
      <c r="AC1517" s="212"/>
      <c r="AD1517" s="212"/>
      <c r="AE1517" s="212"/>
      <c r="AF1517" s="212"/>
      <c r="AG1517" s="212" t="s">
        <v>243</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x14ac:dyDescent="0.2">
      <c r="A1518" s="226" t="s">
        <v>233</v>
      </c>
      <c r="B1518" s="227" t="s">
        <v>197</v>
      </c>
      <c r="C1518" s="243" t="s">
        <v>198</v>
      </c>
      <c r="D1518" s="228"/>
      <c r="E1518" s="229"/>
      <c r="F1518" s="230"/>
      <c r="G1518" s="230">
        <f>SUMIF(AG1519:AG1524,"&lt;&gt;NOR",G1519:G1524)</f>
        <v>0</v>
      </c>
      <c r="H1518" s="230"/>
      <c r="I1518" s="230">
        <f>SUM(I1519:I1524)</f>
        <v>0</v>
      </c>
      <c r="J1518" s="230"/>
      <c r="K1518" s="230">
        <f>SUM(K1519:K1524)</f>
        <v>0</v>
      </c>
      <c r="L1518" s="230"/>
      <c r="M1518" s="230">
        <f>SUM(M1519:M1524)</f>
        <v>0</v>
      </c>
      <c r="N1518" s="229"/>
      <c r="O1518" s="229">
        <f>SUM(O1519:O1524)</f>
        <v>0</v>
      </c>
      <c r="P1518" s="229"/>
      <c r="Q1518" s="229">
        <f>SUM(Q1519:Q1524)</f>
        <v>0</v>
      </c>
      <c r="R1518" s="230"/>
      <c r="S1518" s="230"/>
      <c r="T1518" s="231"/>
      <c r="U1518" s="225"/>
      <c r="V1518" s="225">
        <f>SUM(V1519:V1524)</f>
        <v>0.78</v>
      </c>
      <c r="W1518" s="225"/>
      <c r="X1518" s="225"/>
      <c r="Y1518" s="225"/>
      <c r="AG1518" t="s">
        <v>234</v>
      </c>
    </row>
    <row r="1519" spans="1:60" outlineLevel="1" x14ac:dyDescent="0.2">
      <c r="A1519" s="233">
        <v>365</v>
      </c>
      <c r="B1519" s="234" t="s">
        <v>1614</v>
      </c>
      <c r="C1519" s="244" t="s">
        <v>1615</v>
      </c>
      <c r="D1519" s="235" t="s">
        <v>450</v>
      </c>
      <c r="E1519" s="236">
        <v>6.5</v>
      </c>
      <c r="F1519" s="237">
        <f>H1519+J1519</f>
        <v>0</v>
      </c>
      <c r="G1519" s="237">
        <f>ROUND(E1519*F1519,2)</f>
        <v>0</v>
      </c>
      <c r="H1519" s="238"/>
      <c r="I1519" s="237">
        <f>ROUND(E1519*H1519,2)</f>
        <v>0</v>
      </c>
      <c r="J1519" s="238"/>
      <c r="K1519" s="237">
        <f>ROUND(E1519*J1519,2)</f>
        <v>0</v>
      </c>
      <c r="L1519" s="237">
        <v>21</v>
      </c>
      <c r="M1519" s="237">
        <f>G1519*(1+L1519/100)</f>
        <v>0</v>
      </c>
      <c r="N1519" s="236">
        <v>0</v>
      </c>
      <c r="O1519" s="236">
        <f>ROUND(E1519*N1519,2)</f>
        <v>0</v>
      </c>
      <c r="P1519" s="236">
        <v>0</v>
      </c>
      <c r="Q1519" s="236">
        <f>ROUND(E1519*P1519,2)</f>
        <v>0</v>
      </c>
      <c r="R1519" s="237" t="s">
        <v>197</v>
      </c>
      <c r="S1519" s="237" t="s">
        <v>238</v>
      </c>
      <c r="T1519" s="239" t="s">
        <v>238</v>
      </c>
      <c r="U1519" s="223">
        <v>0.12</v>
      </c>
      <c r="V1519" s="223">
        <f>ROUND(E1519*U1519,2)</f>
        <v>0.78</v>
      </c>
      <c r="W1519" s="223"/>
      <c r="X1519" s="223" t="s">
        <v>262</v>
      </c>
      <c r="Y1519" s="223" t="s">
        <v>241</v>
      </c>
      <c r="Z1519" s="212"/>
      <c r="AA1519" s="212"/>
      <c r="AB1519" s="212"/>
      <c r="AC1519" s="212"/>
      <c r="AD1519" s="212"/>
      <c r="AE1519" s="212"/>
      <c r="AF1519" s="212"/>
      <c r="AG1519" s="212" t="s">
        <v>263</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2" x14ac:dyDescent="0.2">
      <c r="A1520" s="219"/>
      <c r="B1520" s="220"/>
      <c r="C1520" s="255" t="s">
        <v>938</v>
      </c>
      <c r="D1520" s="249"/>
      <c r="E1520" s="250">
        <v>6.5</v>
      </c>
      <c r="F1520" s="223"/>
      <c r="G1520" s="223"/>
      <c r="H1520" s="223"/>
      <c r="I1520" s="223"/>
      <c r="J1520" s="223"/>
      <c r="K1520" s="223"/>
      <c r="L1520" s="223"/>
      <c r="M1520" s="223"/>
      <c r="N1520" s="222"/>
      <c r="O1520" s="222"/>
      <c r="P1520" s="222"/>
      <c r="Q1520" s="222"/>
      <c r="R1520" s="223"/>
      <c r="S1520" s="223"/>
      <c r="T1520" s="223"/>
      <c r="U1520" s="223"/>
      <c r="V1520" s="223"/>
      <c r="W1520" s="223"/>
      <c r="X1520" s="223"/>
      <c r="Y1520" s="223"/>
      <c r="Z1520" s="212"/>
      <c r="AA1520" s="212"/>
      <c r="AB1520" s="212"/>
      <c r="AC1520" s="212"/>
      <c r="AD1520" s="212"/>
      <c r="AE1520" s="212"/>
      <c r="AF1520" s="212"/>
      <c r="AG1520" s="212" t="s">
        <v>267</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2" x14ac:dyDescent="0.2">
      <c r="A1521" s="219"/>
      <c r="B1521" s="220"/>
      <c r="C1521" s="256"/>
      <c r="D1521" s="241"/>
      <c r="E1521" s="241"/>
      <c r="F1521" s="241"/>
      <c r="G1521" s="241"/>
      <c r="H1521" s="223"/>
      <c r="I1521" s="223"/>
      <c r="J1521" s="223"/>
      <c r="K1521" s="223"/>
      <c r="L1521" s="223"/>
      <c r="M1521" s="223"/>
      <c r="N1521" s="222"/>
      <c r="O1521" s="222"/>
      <c r="P1521" s="222"/>
      <c r="Q1521" s="222"/>
      <c r="R1521" s="223"/>
      <c r="S1521" s="223"/>
      <c r="T1521" s="223"/>
      <c r="U1521" s="223"/>
      <c r="V1521" s="223"/>
      <c r="W1521" s="223"/>
      <c r="X1521" s="223"/>
      <c r="Y1521" s="223"/>
      <c r="Z1521" s="212"/>
      <c r="AA1521" s="212"/>
      <c r="AB1521" s="212"/>
      <c r="AC1521" s="212"/>
      <c r="AD1521" s="212"/>
      <c r="AE1521" s="212"/>
      <c r="AF1521" s="212"/>
      <c r="AG1521" s="212" t="s">
        <v>243</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1" x14ac:dyDescent="0.2">
      <c r="A1522" s="233">
        <v>366</v>
      </c>
      <c r="B1522" s="234" t="s">
        <v>1616</v>
      </c>
      <c r="C1522" s="244" t="s">
        <v>1617</v>
      </c>
      <c r="D1522" s="235" t="s">
        <v>450</v>
      </c>
      <c r="E1522" s="236">
        <v>7.15</v>
      </c>
      <c r="F1522" s="237">
        <f>H1522+J1522</f>
        <v>0</v>
      </c>
      <c r="G1522" s="237">
        <f>ROUND(E1522*F1522,2)</f>
        <v>0</v>
      </c>
      <c r="H1522" s="238"/>
      <c r="I1522" s="237">
        <f>ROUND(E1522*H1522,2)</f>
        <v>0</v>
      </c>
      <c r="J1522" s="238"/>
      <c r="K1522" s="237">
        <f>ROUND(E1522*J1522,2)</f>
        <v>0</v>
      </c>
      <c r="L1522" s="237">
        <v>21</v>
      </c>
      <c r="M1522" s="237">
        <f>G1522*(1+L1522/100)</f>
        <v>0</v>
      </c>
      <c r="N1522" s="236">
        <v>3.1E-4</v>
      </c>
      <c r="O1522" s="236">
        <f>ROUND(E1522*N1522,2)</f>
        <v>0</v>
      </c>
      <c r="P1522" s="236">
        <v>0</v>
      </c>
      <c r="Q1522" s="236">
        <f>ROUND(E1522*P1522,2)</f>
        <v>0</v>
      </c>
      <c r="R1522" s="237"/>
      <c r="S1522" s="237" t="s">
        <v>497</v>
      </c>
      <c r="T1522" s="239" t="s">
        <v>377</v>
      </c>
      <c r="U1522" s="223">
        <v>0</v>
      </c>
      <c r="V1522" s="223">
        <f>ROUND(E1522*U1522,2)</f>
        <v>0</v>
      </c>
      <c r="W1522" s="223"/>
      <c r="X1522" s="223" t="s">
        <v>345</v>
      </c>
      <c r="Y1522" s="223" t="s">
        <v>241</v>
      </c>
      <c r="Z1522" s="212"/>
      <c r="AA1522" s="212"/>
      <c r="AB1522" s="212"/>
      <c r="AC1522" s="212"/>
      <c r="AD1522" s="212"/>
      <c r="AE1522" s="212"/>
      <c r="AF1522" s="212"/>
      <c r="AG1522" s="212" t="s">
        <v>346</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2" x14ac:dyDescent="0.2">
      <c r="A1523" s="219"/>
      <c r="B1523" s="220"/>
      <c r="C1523" s="255" t="s">
        <v>1618</v>
      </c>
      <c r="D1523" s="249"/>
      <c r="E1523" s="250">
        <v>7.15</v>
      </c>
      <c r="F1523" s="223"/>
      <c r="G1523" s="223"/>
      <c r="H1523" s="223"/>
      <c r="I1523" s="223"/>
      <c r="J1523" s="223"/>
      <c r="K1523" s="223"/>
      <c r="L1523" s="223"/>
      <c r="M1523" s="223"/>
      <c r="N1523" s="222"/>
      <c r="O1523" s="222"/>
      <c r="P1523" s="222"/>
      <c r="Q1523" s="222"/>
      <c r="R1523" s="223"/>
      <c r="S1523" s="223"/>
      <c r="T1523" s="223"/>
      <c r="U1523" s="223"/>
      <c r="V1523" s="223"/>
      <c r="W1523" s="223"/>
      <c r="X1523" s="223"/>
      <c r="Y1523" s="223"/>
      <c r="Z1523" s="212"/>
      <c r="AA1523" s="212"/>
      <c r="AB1523" s="212"/>
      <c r="AC1523" s="212"/>
      <c r="AD1523" s="212"/>
      <c r="AE1523" s="212"/>
      <c r="AF1523" s="212"/>
      <c r="AG1523" s="212" t="s">
        <v>267</v>
      </c>
      <c r="AH1523" s="212">
        <v>0</v>
      </c>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2" x14ac:dyDescent="0.2">
      <c r="A1524" s="219"/>
      <c r="B1524" s="220"/>
      <c r="C1524" s="256"/>
      <c r="D1524" s="241"/>
      <c r="E1524" s="241"/>
      <c r="F1524" s="241"/>
      <c r="G1524" s="241"/>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243</v>
      </c>
      <c r="AH1524" s="212"/>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x14ac:dyDescent="0.2">
      <c r="A1525" s="226" t="s">
        <v>233</v>
      </c>
      <c r="B1525" s="227" t="s">
        <v>199</v>
      </c>
      <c r="C1525" s="243" t="s">
        <v>200</v>
      </c>
      <c r="D1525" s="228"/>
      <c r="E1525" s="229"/>
      <c r="F1525" s="230"/>
      <c r="G1525" s="230">
        <f>SUMIF(AG1526:AG1538,"&lt;&gt;NOR",G1526:G1538)</f>
        <v>0</v>
      </c>
      <c r="H1525" s="230"/>
      <c r="I1525" s="230">
        <f>SUM(I1526:I1538)</f>
        <v>0</v>
      </c>
      <c r="J1525" s="230"/>
      <c r="K1525" s="230">
        <f>SUM(K1526:K1538)</f>
        <v>0</v>
      </c>
      <c r="L1525" s="230"/>
      <c r="M1525" s="230">
        <f>SUM(M1526:M1538)</f>
        <v>0</v>
      </c>
      <c r="N1525" s="229"/>
      <c r="O1525" s="229">
        <f>SUM(O1526:O1538)</f>
        <v>0</v>
      </c>
      <c r="P1525" s="229"/>
      <c r="Q1525" s="229">
        <f>SUM(Q1526:Q1538)</f>
        <v>0</v>
      </c>
      <c r="R1525" s="230"/>
      <c r="S1525" s="230"/>
      <c r="T1525" s="231"/>
      <c r="U1525" s="225"/>
      <c r="V1525" s="225">
        <f>SUM(V1526:V1538)</f>
        <v>280.99</v>
      </c>
      <c r="W1525" s="225"/>
      <c r="X1525" s="225"/>
      <c r="Y1525" s="225"/>
      <c r="AG1525" t="s">
        <v>234</v>
      </c>
    </row>
    <row r="1526" spans="1:60" outlineLevel="1" x14ac:dyDescent="0.2">
      <c r="A1526" s="233">
        <v>367</v>
      </c>
      <c r="B1526" s="234" t="s">
        <v>1619</v>
      </c>
      <c r="C1526" s="244" t="s">
        <v>1620</v>
      </c>
      <c r="D1526" s="235" t="s">
        <v>343</v>
      </c>
      <c r="E1526" s="236">
        <v>122.91466</v>
      </c>
      <c r="F1526" s="237">
        <f>H1526+J1526</f>
        <v>0</v>
      </c>
      <c r="G1526" s="237">
        <f>ROUND(E1526*F1526,2)</f>
        <v>0</v>
      </c>
      <c r="H1526" s="238"/>
      <c r="I1526" s="237">
        <f>ROUND(E1526*H1526,2)</f>
        <v>0</v>
      </c>
      <c r="J1526" s="238"/>
      <c r="K1526" s="237">
        <f>ROUND(E1526*J1526,2)</f>
        <v>0</v>
      </c>
      <c r="L1526" s="237">
        <v>21</v>
      </c>
      <c r="M1526" s="237">
        <f>G1526*(1+L1526/100)</f>
        <v>0</v>
      </c>
      <c r="N1526" s="236">
        <v>0</v>
      </c>
      <c r="O1526" s="236">
        <f>ROUND(E1526*N1526,2)</f>
        <v>0</v>
      </c>
      <c r="P1526" s="236">
        <v>0</v>
      </c>
      <c r="Q1526" s="236">
        <f>ROUND(E1526*P1526,2)</f>
        <v>0</v>
      </c>
      <c r="R1526" s="237" t="s">
        <v>1621</v>
      </c>
      <c r="S1526" s="237" t="s">
        <v>238</v>
      </c>
      <c r="T1526" s="239" t="s">
        <v>238</v>
      </c>
      <c r="U1526" s="223">
        <v>0.749</v>
      </c>
      <c r="V1526" s="223">
        <f>ROUND(E1526*U1526,2)</f>
        <v>92.06</v>
      </c>
      <c r="W1526" s="223"/>
      <c r="X1526" s="223" t="s">
        <v>1622</v>
      </c>
      <c r="Y1526" s="223" t="s">
        <v>241</v>
      </c>
      <c r="Z1526" s="212"/>
      <c r="AA1526" s="212"/>
      <c r="AB1526" s="212"/>
      <c r="AC1526" s="212"/>
      <c r="AD1526" s="212"/>
      <c r="AE1526" s="212"/>
      <c r="AF1526" s="212"/>
      <c r="AG1526" s="212" t="s">
        <v>1623</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ht="22.5" outlineLevel="2" x14ac:dyDescent="0.2">
      <c r="A1527" s="219"/>
      <c r="B1527" s="220"/>
      <c r="C1527" s="254" t="s">
        <v>1624</v>
      </c>
      <c r="D1527" s="251"/>
      <c r="E1527" s="251"/>
      <c r="F1527" s="251"/>
      <c r="G1527" s="251"/>
      <c r="H1527" s="223"/>
      <c r="I1527" s="223"/>
      <c r="J1527" s="223"/>
      <c r="K1527" s="223"/>
      <c r="L1527" s="223"/>
      <c r="M1527" s="223"/>
      <c r="N1527" s="222"/>
      <c r="O1527" s="222"/>
      <c r="P1527" s="222"/>
      <c r="Q1527" s="222"/>
      <c r="R1527" s="223"/>
      <c r="S1527" s="223"/>
      <c r="T1527" s="223"/>
      <c r="U1527" s="223"/>
      <c r="V1527" s="223"/>
      <c r="W1527" s="223"/>
      <c r="X1527" s="223"/>
      <c r="Y1527" s="223"/>
      <c r="Z1527" s="212"/>
      <c r="AA1527" s="212"/>
      <c r="AB1527" s="212"/>
      <c r="AC1527" s="212"/>
      <c r="AD1527" s="212"/>
      <c r="AE1527" s="212"/>
      <c r="AF1527" s="212"/>
      <c r="AG1527" s="212" t="s">
        <v>265</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52" t="str">
        <f>C1527</f>
        <v>s popřípadným nutným naložením do dopravního zařízení, s vyprázdněním dopravního zařízení na hromadu nebo do dopravního prostředku, vč. příplatku za každých dalších i započatých 3,5 m výšky nad 3,5 m,</v>
      </c>
      <c r="BB1527" s="212"/>
      <c r="BC1527" s="212"/>
      <c r="BD1527" s="212"/>
      <c r="BE1527" s="212"/>
      <c r="BF1527" s="212"/>
      <c r="BG1527" s="212"/>
      <c r="BH1527" s="212"/>
    </row>
    <row r="1528" spans="1:60" outlineLevel="2" x14ac:dyDescent="0.2">
      <c r="A1528" s="219"/>
      <c r="B1528" s="220"/>
      <c r="C1528" s="256"/>
      <c r="D1528" s="241"/>
      <c r="E1528" s="241"/>
      <c r="F1528" s="241"/>
      <c r="G1528" s="241"/>
      <c r="H1528" s="223"/>
      <c r="I1528" s="223"/>
      <c r="J1528" s="223"/>
      <c r="K1528" s="223"/>
      <c r="L1528" s="223"/>
      <c r="M1528" s="223"/>
      <c r="N1528" s="222"/>
      <c r="O1528" s="222"/>
      <c r="P1528" s="222"/>
      <c r="Q1528" s="222"/>
      <c r="R1528" s="223"/>
      <c r="S1528" s="223"/>
      <c r="T1528" s="223"/>
      <c r="U1528" s="223"/>
      <c r="V1528" s="223"/>
      <c r="W1528" s="223"/>
      <c r="X1528" s="223"/>
      <c r="Y1528" s="223"/>
      <c r="Z1528" s="212"/>
      <c r="AA1528" s="212"/>
      <c r="AB1528" s="212"/>
      <c r="AC1528" s="212"/>
      <c r="AD1528" s="212"/>
      <c r="AE1528" s="212"/>
      <c r="AF1528" s="212"/>
      <c r="AG1528" s="212" t="s">
        <v>243</v>
      </c>
      <c r="AH1528" s="212"/>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1" x14ac:dyDescent="0.2">
      <c r="A1529" s="233">
        <v>368</v>
      </c>
      <c r="B1529" s="234" t="s">
        <v>1625</v>
      </c>
      <c r="C1529" s="244" t="s">
        <v>1626</v>
      </c>
      <c r="D1529" s="235" t="s">
        <v>343</v>
      </c>
      <c r="E1529" s="236">
        <v>122.91466</v>
      </c>
      <c r="F1529" s="237">
        <f>H1529+J1529</f>
        <v>0</v>
      </c>
      <c r="G1529" s="237">
        <f>ROUND(E1529*F1529,2)</f>
        <v>0</v>
      </c>
      <c r="H1529" s="238"/>
      <c r="I1529" s="237">
        <f>ROUND(E1529*H1529,2)</f>
        <v>0</v>
      </c>
      <c r="J1529" s="238"/>
      <c r="K1529" s="237">
        <f>ROUND(E1529*J1529,2)</f>
        <v>0</v>
      </c>
      <c r="L1529" s="237">
        <v>21</v>
      </c>
      <c r="M1529" s="237">
        <f>G1529*(1+L1529/100)</f>
        <v>0</v>
      </c>
      <c r="N1529" s="236">
        <v>0</v>
      </c>
      <c r="O1529" s="236">
        <f>ROUND(E1529*N1529,2)</f>
        <v>0</v>
      </c>
      <c r="P1529" s="236">
        <v>0</v>
      </c>
      <c r="Q1529" s="236">
        <f>ROUND(E1529*P1529,2)</f>
        <v>0</v>
      </c>
      <c r="R1529" s="237" t="s">
        <v>859</v>
      </c>
      <c r="S1529" s="237" t="s">
        <v>238</v>
      </c>
      <c r="T1529" s="239" t="s">
        <v>238</v>
      </c>
      <c r="U1529" s="223">
        <v>0.49</v>
      </c>
      <c r="V1529" s="223">
        <f>ROUND(E1529*U1529,2)</f>
        <v>60.23</v>
      </c>
      <c r="W1529" s="223"/>
      <c r="X1529" s="223" t="s">
        <v>1622</v>
      </c>
      <c r="Y1529" s="223" t="s">
        <v>241</v>
      </c>
      <c r="Z1529" s="212"/>
      <c r="AA1529" s="212"/>
      <c r="AB1529" s="212"/>
      <c r="AC1529" s="212"/>
      <c r="AD1529" s="212"/>
      <c r="AE1529" s="212"/>
      <c r="AF1529" s="212"/>
      <c r="AG1529" s="212" t="s">
        <v>1623</v>
      </c>
      <c r="AH1529" s="212"/>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2" x14ac:dyDescent="0.2">
      <c r="A1530" s="219"/>
      <c r="B1530" s="220"/>
      <c r="C1530" s="245"/>
      <c r="D1530" s="242"/>
      <c r="E1530" s="242"/>
      <c r="F1530" s="242"/>
      <c r="G1530" s="242"/>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243</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1" x14ac:dyDescent="0.2">
      <c r="A1531" s="233">
        <v>369</v>
      </c>
      <c r="B1531" s="234" t="s">
        <v>1627</v>
      </c>
      <c r="C1531" s="244" t="s">
        <v>1628</v>
      </c>
      <c r="D1531" s="235" t="s">
        <v>343</v>
      </c>
      <c r="E1531" s="236">
        <v>122.91466</v>
      </c>
      <c r="F1531" s="237">
        <f>H1531+J1531</f>
        <v>0</v>
      </c>
      <c r="G1531" s="237">
        <f>ROUND(E1531*F1531,2)</f>
        <v>0</v>
      </c>
      <c r="H1531" s="238"/>
      <c r="I1531" s="237">
        <f>ROUND(E1531*H1531,2)</f>
        <v>0</v>
      </c>
      <c r="J1531" s="238"/>
      <c r="K1531" s="237">
        <f>ROUND(E1531*J1531,2)</f>
        <v>0</v>
      </c>
      <c r="L1531" s="237">
        <v>21</v>
      </c>
      <c r="M1531" s="237">
        <f>G1531*(1+L1531/100)</f>
        <v>0</v>
      </c>
      <c r="N1531" s="236">
        <v>0</v>
      </c>
      <c r="O1531" s="236">
        <f>ROUND(E1531*N1531,2)</f>
        <v>0</v>
      </c>
      <c r="P1531" s="236">
        <v>0</v>
      </c>
      <c r="Q1531" s="236">
        <f>ROUND(E1531*P1531,2)</f>
        <v>0</v>
      </c>
      <c r="R1531" s="237" t="s">
        <v>859</v>
      </c>
      <c r="S1531" s="237" t="s">
        <v>238</v>
      </c>
      <c r="T1531" s="239" t="s">
        <v>238</v>
      </c>
      <c r="U1531" s="223">
        <v>0</v>
      </c>
      <c r="V1531" s="223">
        <f>ROUND(E1531*U1531,2)</f>
        <v>0</v>
      </c>
      <c r="W1531" s="223"/>
      <c r="X1531" s="223" t="s">
        <v>1622</v>
      </c>
      <c r="Y1531" s="223" t="s">
        <v>241</v>
      </c>
      <c r="Z1531" s="212"/>
      <c r="AA1531" s="212"/>
      <c r="AB1531" s="212"/>
      <c r="AC1531" s="212"/>
      <c r="AD1531" s="212"/>
      <c r="AE1531" s="212"/>
      <c r="AF1531" s="212"/>
      <c r="AG1531" s="212" t="s">
        <v>1623</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45"/>
      <c r="D1532" s="242"/>
      <c r="E1532" s="242"/>
      <c r="F1532" s="242"/>
      <c r="G1532" s="242"/>
      <c r="H1532" s="223"/>
      <c r="I1532" s="223"/>
      <c r="J1532" s="223"/>
      <c r="K1532" s="223"/>
      <c r="L1532" s="223"/>
      <c r="M1532" s="223"/>
      <c r="N1532" s="222"/>
      <c r="O1532" s="222"/>
      <c r="P1532" s="222"/>
      <c r="Q1532" s="222"/>
      <c r="R1532" s="223"/>
      <c r="S1532" s="223"/>
      <c r="T1532" s="223"/>
      <c r="U1532" s="223"/>
      <c r="V1532" s="223"/>
      <c r="W1532" s="223"/>
      <c r="X1532" s="223"/>
      <c r="Y1532" s="223"/>
      <c r="Z1532" s="212"/>
      <c r="AA1532" s="212"/>
      <c r="AB1532" s="212"/>
      <c r="AC1532" s="212"/>
      <c r="AD1532" s="212"/>
      <c r="AE1532" s="212"/>
      <c r="AF1532" s="212"/>
      <c r="AG1532" s="212" t="s">
        <v>243</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1" x14ac:dyDescent="0.2">
      <c r="A1533" s="233">
        <v>370</v>
      </c>
      <c r="B1533" s="234" t="s">
        <v>1629</v>
      </c>
      <c r="C1533" s="244" t="s">
        <v>1630</v>
      </c>
      <c r="D1533" s="235" t="s">
        <v>343</v>
      </c>
      <c r="E1533" s="236">
        <v>122.91466</v>
      </c>
      <c r="F1533" s="237">
        <f>H1533+J1533</f>
        <v>0</v>
      </c>
      <c r="G1533" s="237">
        <f>ROUND(E1533*F1533,2)</f>
        <v>0</v>
      </c>
      <c r="H1533" s="238"/>
      <c r="I1533" s="237">
        <f>ROUND(E1533*H1533,2)</f>
        <v>0</v>
      </c>
      <c r="J1533" s="238"/>
      <c r="K1533" s="237">
        <f>ROUND(E1533*J1533,2)</f>
        <v>0</v>
      </c>
      <c r="L1533" s="237">
        <v>21</v>
      </c>
      <c r="M1533" s="237">
        <f>G1533*(1+L1533/100)</f>
        <v>0</v>
      </c>
      <c r="N1533" s="236">
        <v>0</v>
      </c>
      <c r="O1533" s="236">
        <f>ROUND(E1533*N1533,2)</f>
        <v>0</v>
      </c>
      <c r="P1533" s="236">
        <v>0</v>
      </c>
      <c r="Q1533" s="236">
        <f>ROUND(E1533*P1533,2)</f>
        <v>0</v>
      </c>
      <c r="R1533" s="237" t="s">
        <v>859</v>
      </c>
      <c r="S1533" s="237" t="s">
        <v>238</v>
      </c>
      <c r="T1533" s="239" t="s">
        <v>238</v>
      </c>
      <c r="U1533" s="223">
        <v>0.94199999999999995</v>
      </c>
      <c r="V1533" s="223">
        <f>ROUND(E1533*U1533,2)</f>
        <v>115.79</v>
      </c>
      <c r="W1533" s="223"/>
      <c r="X1533" s="223" t="s">
        <v>1622</v>
      </c>
      <c r="Y1533" s="223" t="s">
        <v>241</v>
      </c>
      <c r="Z1533" s="212"/>
      <c r="AA1533" s="212"/>
      <c r="AB1533" s="212"/>
      <c r="AC1533" s="212"/>
      <c r="AD1533" s="212"/>
      <c r="AE1533" s="212"/>
      <c r="AF1533" s="212"/>
      <c r="AG1533" s="212" t="s">
        <v>1623</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2" x14ac:dyDescent="0.2">
      <c r="A1534" s="219"/>
      <c r="B1534" s="220"/>
      <c r="C1534" s="245"/>
      <c r="D1534" s="242"/>
      <c r="E1534" s="242"/>
      <c r="F1534" s="242"/>
      <c r="G1534" s="242"/>
      <c r="H1534" s="223"/>
      <c r="I1534" s="223"/>
      <c r="J1534" s="223"/>
      <c r="K1534" s="223"/>
      <c r="L1534" s="223"/>
      <c r="M1534" s="223"/>
      <c r="N1534" s="222"/>
      <c r="O1534" s="222"/>
      <c r="P1534" s="222"/>
      <c r="Q1534" s="222"/>
      <c r="R1534" s="223"/>
      <c r="S1534" s="223"/>
      <c r="T1534" s="223"/>
      <c r="U1534" s="223"/>
      <c r="V1534" s="223"/>
      <c r="W1534" s="223"/>
      <c r="X1534" s="223"/>
      <c r="Y1534" s="223"/>
      <c r="Z1534" s="212"/>
      <c r="AA1534" s="212"/>
      <c r="AB1534" s="212"/>
      <c r="AC1534" s="212"/>
      <c r="AD1534" s="212"/>
      <c r="AE1534" s="212"/>
      <c r="AF1534" s="212"/>
      <c r="AG1534" s="212" t="s">
        <v>243</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ht="22.5" outlineLevel="1" x14ac:dyDescent="0.2">
      <c r="A1535" s="233">
        <v>371</v>
      </c>
      <c r="B1535" s="234" t="s">
        <v>1631</v>
      </c>
      <c r="C1535" s="244" t="s">
        <v>1632</v>
      </c>
      <c r="D1535" s="235" t="s">
        <v>343</v>
      </c>
      <c r="E1535" s="236">
        <v>122.91466</v>
      </c>
      <c r="F1535" s="237">
        <f>H1535+J1535</f>
        <v>0</v>
      </c>
      <c r="G1535" s="237">
        <f>ROUND(E1535*F1535,2)</f>
        <v>0</v>
      </c>
      <c r="H1535" s="238"/>
      <c r="I1535" s="237">
        <f>ROUND(E1535*H1535,2)</f>
        <v>0</v>
      </c>
      <c r="J1535" s="238"/>
      <c r="K1535" s="237">
        <f>ROUND(E1535*J1535,2)</f>
        <v>0</v>
      </c>
      <c r="L1535" s="237">
        <v>21</v>
      </c>
      <c r="M1535" s="237">
        <f>G1535*(1+L1535/100)</f>
        <v>0</v>
      </c>
      <c r="N1535" s="236">
        <v>0</v>
      </c>
      <c r="O1535" s="236">
        <f>ROUND(E1535*N1535,2)</f>
        <v>0</v>
      </c>
      <c r="P1535" s="236">
        <v>0</v>
      </c>
      <c r="Q1535" s="236">
        <f>ROUND(E1535*P1535,2)</f>
        <v>0</v>
      </c>
      <c r="R1535" s="237" t="s">
        <v>859</v>
      </c>
      <c r="S1535" s="237" t="s">
        <v>238</v>
      </c>
      <c r="T1535" s="239" t="s">
        <v>238</v>
      </c>
      <c r="U1535" s="223">
        <v>0.105</v>
      </c>
      <c r="V1535" s="223">
        <f>ROUND(E1535*U1535,2)</f>
        <v>12.91</v>
      </c>
      <c r="W1535" s="223"/>
      <c r="X1535" s="223" t="s">
        <v>1622</v>
      </c>
      <c r="Y1535" s="223" t="s">
        <v>241</v>
      </c>
      <c r="Z1535" s="212"/>
      <c r="AA1535" s="212"/>
      <c r="AB1535" s="212"/>
      <c r="AC1535" s="212"/>
      <c r="AD1535" s="212"/>
      <c r="AE1535" s="212"/>
      <c r="AF1535" s="212"/>
      <c r="AG1535" s="212" t="s">
        <v>1623</v>
      </c>
      <c r="AH1535" s="212"/>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2" x14ac:dyDescent="0.2">
      <c r="A1536" s="219"/>
      <c r="B1536" s="220"/>
      <c r="C1536" s="245"/>
      <c r="D1536" s="242"/>
      <c r="E1536" s="242"/>
      <c r="F1536" s="242"/>
      <c r="G1536" s="242"/>
      <c r="H1536" s="223"/>
      <c r="I1536" s="223"/>
      <c r="J1536" s="223"/>
      <c r="K1536" s="223"/>
      <c r="L1536" s="223"/>
      <c r="M1536" s="223"/>
      <c r="N1536" s="222"/>
      <c r="O1536" s="222"/>
      <c r="P1536" s="222"/>
      <c r="Q1536" s="222"/>
      <c r="R1536" s="223"/>
      <c r="S1536" s="223"/>
      <c r="T1536" s="223"/>
      <c r="U1536" s="223"/>
      <c r="V1536" s="223"/>
      <c r="W1536" s="223"/>
      <c r="X1536" s="223"/>
      <c r="Y1536" s="223"/>
      <c r="Z1536" s="212"/>
      <c r="AA1536" s="212"/>
      <c r="AB1536" s="212"/>
      <c r="AC1536" s="212"/>
      <c r="AD1536" s="212"/>
      <c r="AE1536" s="212"/>
      <c r="AF1536" s="212"/>
      <c r="AG1536" s="212" t="s">
        <v>243</v>
      </c>
      <c r="AH1536" s="212"/>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1" x14ac:dyDescent="0.2">
      <c r="A1537" s="233">
        <v>372</v>
      </c>
      <c r="B1537" s="234" t="s">
        <v>1633</v>
      </c>
      <c r="C1537" s="244" t="s">
        <v>1634</v>
      </c>
      <c r="D1537" s="235" t="s">
        <v>343</v>
      </c>
      <c r="E1537" s="236">
        <v>122.91466</v>
      </c>
      <c r="F1537" s="237">
        <f>H1537+J1537</f>
        <v>0</v>
      </c>
      <c r="G1537" s="237">
        <f>ROUND(E1537*F1537,2)</f>
        <v>0</v>
      </c>
      <c r="H1537" s="238"/>
      <c r="I1537" s="237">
        <f>ROUND(E1537*H1537,2)</f>
        <v>0</v>
      </c>
      <c r="J1537" s="238"/>
      <c r="K1537" s="237">
        <f>ROUND(E1537*J1537,2)</f>
        <v>0</v>
      </c>
      <c r="L1537" s="237">
        <v>21</v>
      </c>
      <c r="M1537" s="237">
        <f>G1537*(1+L1537/100)</f>
        <v>0</v>
      </c>
      <c r="N1537" s="236">
        <v>0</v>
      </c>
      <c r="O1537" s="236">
        <f>ROUND(E1537*N1537,2)</f>
        <v>0</v>
      </c>
      <c r="P1537" s="236">
        <v>0</v>
      </c>
      <c r="Q1537" s="236">
        <f>ROUND(E1537*P1537,2)</f>
        <v>0</v>
      </c>
      <c r="R1537" s="237" t="s">
        <v>859</v>
      </c>
      <c r="S1537" s="237" t="s">
        <v>238</v>
      </c>
      <c r="T1537" s="239" t="s">
        <v>238</v>
      </c>
      <c r="U1537" s="223">
        <v>0</v>
      </c>
      <c r="V1537" s="223">
        <f>ROUND(E1537*U1537,2)</f>
        <v>0</v>
      </c>
      <c r="W1537" s="223"/>
      <c r="X1537" s="223" t="s">
        <v>1622</v>
      </c>
      <c r="Y1537" s="223" t="s">
        <v>241</v>
      </c>
      <c r="Z1537" s="212"/>
      <c r="AA1537" s="212"/>
      <c r="AB1537" s="212"/>
      <c r="AC1537" s="212"/>
      <c r="AD1537" s="212"/>
      <c r="AE1537" s="212"/>
      <c r="AF1537" s="212"/>
      <c r="AG1537" s="212" t="s">
        <v>1623</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2" x14ac:dyDescent="0.2">
      <c r="A1538" s="219"/>
      <c r="B1538" s="220"/>
      <c r="C1538" s="245"/>
      <c r="D1538" s="242"/>
      <c r="E1538" s="242"/>
      <c r="F1538" s="242"/>
      <c r="G1538" s="242"/>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243</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x14ac:dyDescent="0.2">
      <c r="A1539" s="3"/>
      <c r="B1539" s="4"/>
      <c r="C1539" s="246"/>
      <c r="D1539" s="6"/>
      <c r="E1539" s="3"/>
      <c r="F1539" s="3"/>
      <c r="G1539" s="3"/>
      <c r="H1539" s="3"/>
      <c r="I1539" s="3"/>
      <c r="J1539" s="3"/>
      <c r="K1539" s="3"/>
      <c r="L1539" s="3"/>
      <c r="M1539" s="3"/>
      <c r="N1539" s="3"/>
      <c r="O1539" s="3"/>
      <c r="P1539" s="3"/>
      <c r="Q1539" s="3"/>
      <c r="R1539" s="3"/>
      <c r="S1539" s="3"/>
      <c r="T1539" s="3"/>
      <c r="U1539" s="3"/>
      <c r="V1539" s="3"/>
      <c r="W1539" s="3"/>
      <c r="X1539" s="3"/>
      <c r="Y1539" s="3"/>
      <c r="AE1539">
        <v>15</v>
      </c>
      <c r="AF1539">
        <v>21</v>
      </c>
      <c r="AG1539" t="s">
        <v>219</v>
      </c>
    </row>
    <row r="1540" spans="1:60" x14ac:dyDescent="0.2">
      <c r="A1540" s="215"/>
      <c r="B1540" s="216" t="s">
        <v>29</v>
      </c>
      <c r="C1540" s="247"/>
      <c r="D1540" s="217"/>
      <c r="E1540" s="218"/>
      <c r="F1540" s="218"/>
      <c r="G1540" s="232">
        <f>G8+G96+G128+G252+G324+G345+G350+G421+G488+G546+G551+G564+G569+G589+G615+G622+G751+G755+G808+G854+G916+G983+G1058+G1180+G1188+G1194+G1216+G1235+G1335+G1403+G1430+G1435+G1470+G1485+G1493+G1513+G1518+G1525</f>
        <v>0</v>
      </c>
      <c r="H1540" s="3"/>
      <c r="I1540" s="3"/>
      <c r="J1540" s="3"/>
      <c r="K1540" s="3"/>
      <c r="L1540" s="3"/>
      <c r="M1540" s="3"/>
      <c r="N1540" s="3"/>
      <c r="O1540" s="3"/>
      <c r="P1540" s="3"/>
      <c r="Q1540" s="3"/>
      <c r="R1540" s="3"/>
      <c r="S1540" s="3"/>
      <c r="T1540" s="3"/>
      <c r="U1540" s="3"/>
      <c r="V1540" s="3"/>
      <c r="W1540" s="3"/>
      <c r="X1540" s="3"/>
      <c r="Y1540" s="3"/>
      <c r="AE1540">
        <f>SUMIF(L7:L1538,AE1539,G7:G1538)</f>
        <v>0</v>
      </c>
      <c r="AF1540">
        <f>SUMIF(L7:L1538,AF1539,G7:G1538)</f>
        <v>0</v>
      </c>
      <c r="AG1540" t="s">
        <v>255</v>
      </c>
    </row>
    <row r="1541" spans="1:60" x14ac:dyDescent="0.2">
      <c r="C1541" s="248"/>
      <c r="D1541" s="10"/>
      <c r="AG1541" t="s">
        <v>256</v>
      </c>
    </row>
    <row r="1542" spans="1:60" x14ac:dyDescent="0.2">
      <c r="D1542" s="10"/>
    </row>
    <row r="1543" spans="1:60" x14ac:dyDescent="0.2">
      <c r="D1543" s="10"/>
    </row>
    <row r="1544" spans="1:60" x14ac:dyDescent="0.2">
      <c r="D1544" s="10"/>
    </row>
    <row r="1545" spans="1:60" x14ac:dyDescent="0.2">
      <c r="D1545" s="10"/>
    </row>
    <row r="1546" spans="1:60" x14ac:dyDescent="0.2">
      <c r="D1546" s="10"/>
    </row>
    <row r="1547" spans="1:60" x14ac:dyDescent="0.2">
      <c r="D1547" s="10"/>
    </row>
    <row r="1548" spans="1:60" x14ac:dyDescent="0.2">
      <c r="D1548" s="10"/>
    </row>
    <row r="1549" spans="1:60" x14ac:dyDescent="0.2">
      <c r="D1549" s="10"/>
    </row>
    <row r="1550" spans="1:60" x14ac:dyDescent="0.2">
      <c r="D1550" s="10"/>
    </row>
    <row r="1551" spans="1:60" x14ac:dyDescent="0.2">
      <c r="D1551" s="10"/>
    </row>
    <row r="1552" spans="1:60"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hMUErPj2YBSZrYlsKixP5QUvW4hgM+Dk9O2KNDPMmzAw5xqudZQPIgODZLNLMsKX2guY25LegvGy0qYwhrpNw==" saltValue="kwMXqakn+/dk94so+po6MQ==" spinCount="100000" sheet="1" formatRows="0"/>
  <mergeCells count="515">
    <mergeCell ref="C1530:G1530"/>
    <mergeCell ref="C1532:G1532"/>
    <mergeCell ref="C1534:G1534"/>
    <mergeCell ref="C1536:G1536"/>
    <mergeCell ref="C1538:G1538"/>
    <mergeCell ref="C1515:G1515"/>
    <mergeCell ref="C1517:G1517"/>
    <mergeCell ref="C1521:G1521"/>
    <mergeCell ref="C1524:G1524"/>
    <mergeCell ref="C1527:G1527"/>
    <mergeCell ref="C1528:G1528"/>
    <mergeCell ref="C1500:G1500"/>
    <mergeCell ref="C1503:G1503"/>
    <mergeCell ref="C1506:G1506"/>
    <mergeCell ref="C1509:G1509"/>
    <mergeCell ref="C1511:G1511"/>
    <mergeCell ref="C1512:G1512"/>
    <mergeCell ref="C1482:G1482"/>
    <mergeCell ref="C1484:G1484"/>
    <mergeCell ref="C1489:G1489"/>
    <mergeCell ref="C1492:G1492"/>
    <mergeCell ref="C1495:G1495"/>
    <mergeCell ref="C1497:G1497"/>
    <mergeCell ref="C1444:G1444"/>
    <mergeCell ref="C1454:G1454"/>
    <mergeCell ref="C1464:G1464"/>
    <mergeCell ref="C1467:G1467"/>
    <mergeCell ref="C1469:G1469"/>
    <mergeCell ref="C1480:G1480"/>
    <mergeCell ref="C1428:G1428"/>
    <mergeCell ref="C1429:G1429"/>
    <mergeCell ref="C1432:G1432"/>
    <mergeCell ref="C1434:G1434"/>
    <mergeCell ref="C1438:G1438"/>
    <mergeCell ref="C1441:G1441"/>
    <mergeCell ref="C1407:G1407"/>
    <mergeCell ref="C1413:G1413"/>
    <mergeCell ref="C1416:G1416"/>
    <mergeCell ref="C1419:G1419"/>
    <mergeCell ref="C1422:G1422"/>
    <mergeCell ref="C1426:G1426"/>
    <mergeCell ref="C1391:G1391"/>
    <mergeCell ref="C1395:G1395"/>
    <mergeCell ref="C1399:G1399"/>
    <mergeCell ref="C1401:G1401"/>
    <mergeCell ref="C1402:G1402"/>
    <mergeCell ref="C1405:G1405"/>
    <mergeCell ref="C1373:G1373"/>
    <mergeCell ref="C1375:G1375"/>
    <mergeCell ref="C1377:G1377"/>
    <mergeCell ref="C1380:G1380"/>
    <mergeCell ref="C1384:G1384"/>
    <mergeCell ref="C1387:G1387"/>
    <mergeCell ref="C1349:G1349"/>
    <mergeCell ref="C1355:G1355"/>
    <mergeCell ref="C1359:G1359"/>
    <mergeCell ref="C1362:G1362"/>
    <mergeCell ref="C1365:G1365"/>
    <mergeCell ref="C1367:G1367"/>
    <mergeCell ref="C1331:G1331"/>
    <mergeCell ref="C1333:G1333"/>
    <mergeCell ref="C1334:G1334"/>
    <mergeCell ref="C1339:G1339"/>
    <mergeCell ref="C1343:G1343"/>
    <mergeCell ref="C1346:G1346"/>
    <mergeCell ref="C1311:G1311"/>
    <mergeCell ref="C1314:G1314"/>
    <mergeCell ref="C1317:G1317"/>
    <mergeCell ref="C1320:G1320"/>
    <mergeCell ref="C1323:G1323"/>
    <mergeCell ref="C1327:G1327"/>
    <mergeCell ref="C1289:G1289"/>
    <mergeCell ref="C1292:G1292"/>
    <mergeCell ref="C1297:G1297"/>
    <mergeCell ref="C1300:G1300"/>
    <mergeCell ref="C1304:G1304"/>
    <mergeCell ref="C1308:G1308"/>
    <mergeCell ref="C1271:G1271"/>
    <mergeCell ref="C1274:G1274"/>
    <mergeCell ref="C1277:G1277"/>
    <mergeCell ref="C1280:G1280"/>
    <mergeCell ref="C1283:G1283"/>
    <mergeCell ref="C1286:G1286"/>
    <mergeCell ref="C1253:G1253"/>
    <mergeCell ref="C1256:G1256"/>
    <mergeCell ref="C1259:G1259"/>
    <mergeCell ref="C1262:G1262"/>
    <mergeCell ref="C1265:G1265"/>
    <mergeCell ref="C1268:G1268"/>
    <mergeCell ref="C1228:G1228"/>
    <mergeCell ref="C1231:G1231"/>
    <mergeCell ref="C1233:G1233"/>
    <mergeCell ref="C1234:G1234"/>
    <mergeCell ref="C1239:G1239"/>
    <mergeCell ref="C1248:G1248"/>
    <mergeCell ref="C1215:G1215"/>
    <mergeCell ref="C1218:G1218"/>
    <mergeCell ref="C1220:G1220"/>
    <mergeCell ref="C1222:G1222"/>
    <mergeCell ref="C1224:G1224"/>
    <mergeCell ref="C1226:G1226"/>
    <mergeCell ref="C1199:G1199"/>
    <mergeCell ref="C1203:G1203"/>
    <mergeCell ref="C1205:G1205"/>
    <mergeCell ref="C1207:G1207"/>
    <mergeCell ref="C1212:G1212"/>
    <mergeCell ref="C1214:G1214"/>
    <mergeCell ref="C1179:G1179"/>
    <mergeCell ref="C1184:G1184"/>
    <mergeCell ref="C1186:G1186"/>
    <mergeCell ref="C1187:G1187"/>
    <mergeCell ref="C1191:G1191"/>
    <mergeCell ref="C1193:G1193"/>
    <mergeCell ref="C1164:G1164"/>
    <mergeCell ref="C1167:G1167"/>
    <mergeCell ref="C1170:G1170"/>
    <mergeCell ref="C1173:G1173"/>
    <mergeCell ref="C1176:G1176"/>
    <mergeCell ref="C1178:G1178"/>
    <mergeCell ref="C1146:G1146"/>
    <mergeCell ref="C1149:G1149"/>
    <mergeCell ref="C1152:G1152"/>
    <mergeCell ref="C1155:G1155"/>
    <mergeCell ref="C1158:G1158"/>
    <mergeCell ref="C1161:G1161"/>
    <mergeCell ref="C1127:G1127"/>
    <mergeCell ref="C1130:G1130"/>
    <mergeCell ref="C1133:G1133"/>
    <mergeCell ref="C1136:G1136"/>
    <mergeCell ref="C1139:G1139"/>
    <mergeCell ref="C1143:G1143"/>
    <mergeCell ref="C1110:G1110"/>
    <mergeCell ref="C1113:G1113"/>
    <mergeCell ref="C1116:G1116"/>
    <mergeCell ref="C1119:G1119"/>
    <mergeCell ref="C1122:G1122"/>
    <mergeCell ref="C1125:G1125"/>
    <mergeCell ref="C1091:G1091"/>
    <mergeCell ref="C1094:G1094"/>
    <mergeCell ref="C1097:G1097"/>
    <mergeCell ref="C1101:G1101"/>
    <mergeCell ref="C1104:G1104"/>
    <mergeCell ref="C1107:G1107"/>
    <mergeCell ref="C1073:G1073"/>
    <mergeCell ref="C1078:G1078"/>
    <mergeCell ref="C1080:G1080"/>
    <mergeCell ref="C1083:G1083"/>
    <mergeCell ref="C1086:G1086"/>
    <mergeCell ref="C1088:G1088"/>
    <mergeCell ref="C1056:G1056"/>
    <mergeCell ref="C1057:G1057"/>
    <mergeCell ref="C1061:G1061"/>
    <mergeCell ref="C1064:G1064"/>
    <mergeCell ref="C1067:G1067"/>
    <mergeCell ref="C1070:G1070"/>
    <mergeCell ref="C1038:G1038"/>
    <mergeCell ref="C1042:G1042"/>
    <mergeCell ref="C1045:G1045"/>
    <mergeCell ref="C1048:G1048"/>
    <mergeCell ref="C1051:G1051"/>
    <mergeCell ref="C1054:G1054"/>
    <mergeCell ref="C1020:G1020"/>
    <mergeCell ref="C1023:G1023"/>
    <mergeCell ref="C1026:G1026"/>
    <mergeCell ref="C1029:G1029"/>
    <mergeCell ref="C1033:G1033"/>
    <mergeCell ref="C1036:G1036"/>
    <mergeCell ref="C1005:G1005"/>
    <mergeCell ref="C1007:G1007"/>
    <mergeCell ref="C1009:G1009"/>
    <mergeCell ref="C1011:G1011"/>
    <mergeCell ref="C1014:G1014"/>
    <mergeCell ref="C1017:G1017"/>
    <mergeCell ref="C992:G992"/>
    <mergeCell ref="C994:G994"/>
    <mergeCell ref="C996:G996"/>
    <mergeCell ref="C999:G999"/>
    <mergeCell ref="C1001:G1001"/>
    <mergeCell ref="C1003:G1003"/>
    <mergeCell ref="C979:G979"/>
    <mergeCell ref="C981:G981"/>
    <mergeCell ref="C982:G982"/>
    <mergeCell ref="C986:G986"/>
    <mergeCell ref="C988:G988"/>
    <mergeCell ref="C990:G990"/>
    <mergeCell ref="C966:G966"/>
    <mergeCell ref="C968:G968"/>
    <mergeCell ref="C970:G970"/>
    <mergeCell ref="C972:G972"/>
    <mergeCell ref="C974:G974"/>
    <mergeCell ref="C976:G976"/>
    <mergeCell ref="C953:G953"/>
    <mergeCell ref="C956:G956"/>
    <mergeCell ref="C958:G958"/>
    <mergeCell ref="C960:G960"/>
    <mergeCell ref="C962:G962"/>
    <mergeCell ref="C964:G964"/>
    <mergeCell ref="C940:G940"/>
    <mergeCell ref="C942:G942"/>
    <mergeCell ref="C944:G944"/>
    <mergeCell ref="C946:G946"/>
    <mergeCell ref="C948:G948"/>
    <mergeCell ref="C951:G951"/>
    <mergeCell ref="C927:G927"/>
    <mergeCell ref="C929:G929"/>
    <mergeCell ref="C931:G931"/>
    <mergeCell ref="C934:G934"/>
    <mergeCell ref="C936:G936"/>
    <mergeCell ref="C938:G938"/>
    <mergeCell ref="C914:G914"/>
    <mergeCell ref="C915:G915"/>
    <mergeCell ref="C918:G918"/>
    <mergeCell ref="C920:G920"/>
    <mergeCell ref="C922:G922"/>
    <mergeCell ref="C925:G925"/>
    <mergeCell ref="C882:G882"/>
    <mergeCell ref="C888:G888"/>
    <mergeCell ref="C899:G899"/>
    <mergeCell ref="C904:G904"/>
    <mergeCell ref="C908:G908"/>
    <mergeCell ref="C912:G912"/>
    <mergeCell ref="C852:G852"/>
    <mergeCell ref="C853:G853"/>
    <mergeCell ref="C857:G857"/>
    <mergeCell ref="C864:G864"/>
    <mergeCell ref="C870:G870"/>
    <mergeCell ref="C877:G877"/>
    <mergeCell ref="C836:G836"/>
    <mergeCell ref="C838:G838"/>
    <mergeCell ref="C840:G840"/>
    <mergeCell ref="C844:G844"/>
    <mergeCell ref="C847:G847"/>
    <mergeCell ref="C850:G850"/>
    <mergeCell ref="C813:G813"/>
    <mergeCell ref="C816:G816"/>
    <mergeCell ref="C821:G821"/>
    <mergeCell ref="C828:G828"/>
    <mergeCell ref="C830:G830"/>
    <mergeCell ref="C834:G834"/>
    <mergeCell ref="C790:G790"/>
    <mergeCell ref="C793:G793"/>
    <mergeCell ref="C801:G801"/>
    <mergeCell ref="C804:G804"/>
    <mergeCell ref="C806:G806"/>
    <mergeCell ref="C807:G807"/>
    <mergeCell ref="C770:G770"/>
    <mergeCell ref="C774:G774"/>
    <mergeCell ref="C777:G777"/>
    <mergeCell ref="C781:G781"/>
    <mergeCell ref="C784:G784"/>
    <mergeCell ref="C787:G787"/>
    <mergeCell ref="C750:G750"/>
    <mergeCell ref="C753:G753"/>
    <mergeCell ref="C754:G754"/>
    <mergeCell ref="C760:G760"/>
    <mergeCell ref="C763:G763"/>
    <mergeCell ref="C767:G767"/>
    <mergeCell ref="C731:G731"/>
    <mergeCell ref="C734:G734"/>
    <mergeCell ref="C737:G737"/>
    <mergeCell ref="C742:G742"/>
    <mergeCell ref="C745:G745"/>
    <mergeCell ref="C747:G747"/>
    <mergeCell ref="C714:G714"/>
    <mergeCell ref="C717:G717"/>
    <mergeCell ref="C721:G721"/>
    <mergeCell ref="C723:G723"/>
    <mergeCell ref="C725:G725"/>
    <mergeCell ref="C728:G728"/>
    <mergeCell ref="C691:G691"/>
    <mergeCell ref="C693:G693"/>
    <mergeCell ref="C696:G696"/>
    <mergeCell ref="C701:G701"/>
    <mergeCell ref="C704:G704"/>
    <mergeCell ref="C707:G707"/>
    <mergeCell ref="C676:G676"/>
    <mergeCell ref="C679:G679"/>
    <mergeCell ref="C682:G682"/>
    <mergeCell ref="C684:G684"/>
    <mergeCell ref="C687:G687"/>
    <mergeCell ref="C689:G689"/>
    <mergeCell ref="C664:G664"/>
    <mergeCell ref="C666:G666"/>
    <mergeCell ref="C668:G668"/>
    <mergeCell ref="C670:G670"/>
    <mergeCell ref="C672:G672"/>
    <mergeCell ref="C674:G674"/>
    <mergeCell ref="C649:G649"/>
    <mergeCell ref="C651:G651"/>
    <mergeCell ref="C653:G653"/>
    <mergeCell ref="C655:G655"/>
    <mergeCell ref="C658:G658"/>
    <mergeCell ref="C661:G661"/>
    <mergeCell ref="C634:G634"/>
    <mergeCell ref="C636:G636"/>
    <mergeCell ref="C638:G638"/>
    <mergeCell ref="C642:G642"/>
    <mergeCell ref="C644:G644"/>
    <mergeCell ref="C647:G647"/>
    <mergeCell ref="C621:G621"/>
    <mergeCell ref="C624:G624"/>
    <mergeCell ref="C626:G626"/>
    <mergeCell ref="C628:G628"/>
    <mergeCell ref="C630:G630"/>
    <mergeCell ref="C632:G632"/>
    <mergeCell ref="C599:G599"/>
    <mergeCell ref="C602:G602"/>
    <mergeCell ref="C604:G604"/>
    <mergeCell ref="C609:G609"/>
    <mergeCell ref="C611:G611"/>
    <mergeCell ref="C614:G614"/>
    <mergeCell ref="C580:G580"/>
    <mergeCell ref="C585:G585"/>
    <mergeCell ref="C588:G588"/>
    <mergeCell ref="C593:G593"/>
    <mergeCell ref="C595:G595"/>
    <mergeCell ref="C597:G597"/>
    <mergeCell ref="C566:G566"/>
    <mergeCell ref="C568:G568"/>
    <mergeCell ref="C571:G571"/>
    <mergeCell ref="C573:G573"/>
    <mergeCell ref="C575:G575"/>
    <mergeCell ref="C577:G577"/>
    <mergeCell ref="C548:G548"/>
    <mergeCell ref="C550:G550"/>
    <mergeCell ref="C554:G554"/>
    <mergeCell ref="C556:G556"/>
    <mergeCell ref="C560:G560"/>
    <mergeCell ref="C563:G563"/>
    <mergeCell ref="C529:G529"/>
    <mergeCell ref="C533:G533"/>
    <mergeCell ref="C535:G535"/>
    <mergeCell ref="C537:G537"/>
    <mergeCell ref="C539:G539"/>
    <mergeCell ref="C545:G545"/>
    <mergeCell ref="C509:G509"/>
    <mergeCell ref="C512:G512"/>
    <mergeCell ref="C514:G514"/>
    <mergeCell ref="C521:G521"/>
    <mergeCell ref="C523:G523"/>
    <mergeCell ref="C527:G527"/>
    <mergeCell ref="C494:G494"/>
    <mergeCell ref="C496:G496"/>
    <mergeCell ref="C498:G498"/>
    <mergeCell ref="C502:G502"/>
    <mergeCell ref="C504:G504"/>
    <mergeCell ref="C506:G506"/>
    <mergeCell ref="C480:G480"/>
    <mergeCell ref="C482:G482"/>
    <mergeCell ref="C484:G484"/>
    <mergeCell ref="C487:G487"/>
    <mergeCell ref="C490:G490"/>
    <mergeCell ref="C492:G492"/>
    <mergeCell ref="C454:G454"/>
    <mergeCell ref="C456:G456"/>
    <mergeCell ref="C458:G458"/>
    <mergeCell ref="C460:G460"/>
    <mergeCell ref="C462:G462"/>
    <mergeCell ref="C464:G464"/>
    <mergeCell ref="C431:G431"/>
    <mergeCell ref="C436:G436"/>
    <mergeCell ref="C438:G438"/>
    <mergeCell ref="C447:G447"/>
    <mergeCell ref="C449:G449"/>
    <mergeCell ref="C452:G452"/>
    <mergeCell ref="C414:G414"/>
    <mergeCell ref="C420:G420"/>
    <mergeCell ref="C423:G423"/>
    <mergeCell ref="C425:G425"/>
    <mergeCell ref="C427:G427"/>
    <mergeCell ref="C429:G429"/>
    <mergeCell ref="C391:G391"/>
    <mergeCell ref="C396:G396"/>
    <mergeCell ref="C398:G398"/>
    <mergeCell ref="C406:G406"/>
    <mergeCell ref="C408:G408"/>
    <mergeCell ref="C412:G412"/>
    <mergeCell ref="C371:G371"/>
    <mergeCell ref="C374:G374"/>
    <mergeCell ref="C379:G379"/>
    <mergeCell ref="C381:G381"/>
    <mergeCell ref="C385:G385"/>
    <mergeCell ref="C389:G389"/>
    <mergeCell ref="C359:G359"/>
    <mergeCell ref="C361:G361"/>
    <mergeCell ref="C363:G363"/>
    <mergeCell ref="C365:G365"/>
    <mergeCell ref="C367:G367"/>
    <mergeCell ref="C369:G369"/>
    <mergeCell ref="C344:G344"/>
    <mergeCell ref="C347:G347"/>
    <mergeCell ref="C349:G349"/>
    <mergeCell ref="C352:G352"/>
    <mergeCell ref="C355:G355"/>
    <mergeCell ref="C357:G357"/>
    <mergeCell ref="C328:G328"/>
    <mergeCell ref="C331:G331"/>
    <mergeCell ref="C334:G334"/>
    <mergeCell ref="C336:G336"/>
    <mergeCell ref="C338:G338"/>
    <mergeCell ref="C341:G341"/>
    <mergeCell ref="C313:G313"/>
    <mergeCell ref="C315:G315"/>
    <mergeCell ref="C317:G317"/>
    <mergeCell ref="C320:G320"/>
    <mergeCell ref="C323:G323"/>
    <mergeCell ref="C326:G326"/>
    <mergeCell ref="C289:G289"/>
    <mergeCell ref="C296:G296"/>
    <mergeCell ref="C299:G299"/>
    <mergeCell ref="C301:G301"/>
    <mergeCell ref="C308:G308"/>
    <mergeCell ref="C310:G310"/>
    <mergeCell ref="C266:G266"/>
    <mergeCell ref="C268:G268"/>
    <mergeCell ref="C270:G270"/>
    <mergeCell ref="C272:G272"/>
    <mergeCell ref="C276:G276"/>
    <mergeCell ref="C281:G281"/>
    <mergeCell ref="C254:G254"/>
    <mergeCell ref="C256:G256"/>
    <mergeCell ref="C258:G258"/>
    <mergeCell ref="C260:G260"/>
    <mergeCell ref="C262:G262"/>
    <mergeCell ref="C264:G264"/>
    <mergeCell ref="C239:G239"/>
    <mergeCell ref="C241:G241"/>
    <mergeCell ref="C243:G243"/>
    <mergeCell ref="C246:G246"/>
    <mergeCell ref="C248:G248"/>
    <mergeCell ref="C251:G251"/>
    <mergeCell ref="C222:G222"/>
    <mergeCell ref="C224:G224"/>
    <mergeCell ref="C230:G230"/>
    <mergeCell ref="C232:G232"/>
    <mergeCell ref="C234:G234"/>
    <mergeCell ref="C236:G236"/>
    <mergeCell ref="C205:G205"/>
    <mergeCell ref="C207:G207"/>
    <mergeCell ref="C209:G209"/>
    <mergeCell ref="C214:G214"/>
    <mergeCell ref="C216:G216"/>
    <mergeCell ref="C218:G218"/>
    <mergeCell ref="C190:G190"/>
    <mergeCell ref="C192:G192"/>
    <mergeCell ref="C196:G196"/>
    <mergeCell ref="C199:G199"/>
    <mergeCell ref="C201:G201"/>
    <mergeCell ref="C203:G203"/>
    <mergeCell ref="C177:G177"/>
    <mergeCell ref="C179:G179"/>
    <mergeCell ref="C181:G181"/>
    <mergeCell ref="C183:G183"/>
    <mergeCell ref="C185:G185"/>
    <mergeCell ref="C188:G188"/>
    <mergeCell ref="C165:G165"/>
    <mergeCell ref="C167:G167"/>
    <mergeCell ref="C169:G169"/>
    <mergeCell ref="C171:G171"/>
    <mergeCell ref="C173:G173"/>
    <mergeCell ref="C175:G175"/>
    <mergeCell ref="C146:G146"/>
    <mergeCell ref="C149:G149"/>
    <mergeCell ref="C152:G152"/>
    <mergeCell ref="C155:G155"/>
    <mergeCell ref="C157:G157"/>
    <mergeCell ref="C163:G163"/>
    <mergeCell ref="C127:G127"/>
    <mergeCell ref="C130:G130"/>
    <mergeCell ref="C133:G133"/>
    <mergeCell ref="C136:G136"/>
    <mergeCell ref="C140:G140"/>
    <mergeCell ref="C143:G143"/>
    <mergeCell ref="C111:G111"/>
    <mergeCell ref="C113:G113"/>
    <mergeCell ref="C115:G115"/>
    <mergeCell ref="C119:G119"/>
    <mergeCell ref="C121:G121"/>
    <mergeCell ref="C124:G124"/>
    <mergeCell ref="C89:G89"/>
    <mergeCell ref="C95:G95"/>
    <mergeCell ref="C99:G99"/>
    <mergeCell ref="C103:G103"/>
    <mergeCell ref="C107:G107"/>
    <mergeCell ref="C109:G109"/>
    <mergeCell ref="C72:G72"/>
    <mergeCell ref="C75:G75"/>
    <mergeCell ref="C77:G77"/>
    <mergeCell ref="C82:G82"/>
    <mergeCell ref="C84:G84"/>
    <mergeCell ref="C86:G86"/>
    <mergeCell ref="C53:G53"/>
    <mergeCell ref="C55:G55"/>
    <mergeCell ref="C57:G57"/>
    <mergeCell ref="C65:G65"/>
    <mergeCell ref="C67:G67"/>
    <mergeCell ref="C70:G70"/>
    <mergeCell ref="C31:G31"/>
    <mergeCell ref="C37:G37"/>
    <mergeCell ref="C39:G39"/>
    <mergeCell ref="C47:G47"/>
    <mergeCell ref="C49:G49"/>
    <mergeCell ref="C51:G51"/>
    <mergeCell ref="C18:G18"/>
    <mergeCell ref="C20:G20"/>
    <mergeCell ref="C22:G22"/>
    <mergeCell ref="C25:G25"/>
    <mergeCell ref="C27:G27"/>
    <mergeCell ref="C29:G29"/>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5850-8445-4263-B72E-A62D509C91F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60</v>
      </c>
      <c r="C3" s="201" t="s">
        <v>61</v>
      </c>
      <c r="D3" s="199"/>
      <c r="E3" s="199"/>
      <c r="F3" s="199"/>
      <c r="G3" s="200"/>
      <c r="AC3" s="176" t="s">
        <v>206</v>
      </c>
      <c r="AG3" t="s">
        <v>209</v>
      </c>
    </row>
    <row r="4" spans="1:60" ht="24.95" customHeight="1" x14ac:dyDescent="0.2">
      <c r="A4" s="202" t="s">
        <v>9</v>
      </c>
      <c r="B4" s="203" t="s">
        <v>62</v>
      </c>
      <c r="C4" s="204" t="s">
        <v>64</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102</v>
      </c>
      <c r="C8" s="243" t="s">
        <v>103</v>
      </c>
      <c r="D8" s="228"/>
      <c r="E8" s="229"/>
      <c r="F8" s="230"/>
      <c r="G8" s="230">
        <f>SUMIF(AG9:AG62,"&lt;&gt;NOR",G9:G62)</f>
        <v>0</v>
      </c>
      <c r="H8" s="230"/>
      <c r="I8" s="230">
        <f>SUM(I9:I62)</f>
        <v>0</v>
      </c>
      <c r="J8" s="230"/>
      <c r="K8" s="230">
        <f>SUM(K9:K62)</f>
        <v>0</v>
      </c>
      <c r="L8" s="230"/>
      <c r="M8" s="230">
        <f>SUM(M9:M62)</f>
        <v>0</v>
      </c>
      <c r="N8" s="229"/>
      <c r="O8" s="229">
        <f>SUM(O9:O62)</f>
        <v>0</v>
      </c>
      <c r="P8" s="229"/>
      <c r="Q8" s="229">
        <f>SUM(Q9:Q62)</f>
        <v>0</v>
      </c>
      <c r="R8" s="230"/>
      <c r="S8" s="230"/>
      <c r="T8" s="231"/>
      <c r="U8" s="225"/>
      <c r="V8" s="225">
        <f>SUM(V9:V62)</f>
        <v>0</v>
      </c>
      <c r="W8" s="225"/>
      <c r="X8" s="225"/>
      <c r="Y8" s="225"/>
      <c r="AG8" t="s">
        <v>234</v>
      </c>
    </row>
    <row r="9" spans="1:60" outlineLevel="1" x14ac:dyDescent="0.2">
      <c r="A9" s="233">
        <v>1</v>
      </c>
      <c r="B9" s="234" t="s">
        <v>1635</v>
      </c>
      <c r="C9" s="244" t="s">
        <v>1636</v>
      </c>
      <c r="D9" s="235" t="s">
        <v>1637</v>
      </c>
      <c r="E9" s="236">
        <v>1</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497</v>
      </c>
      <c r="T9" s="239" t="s">
        <v>239</v>
      </c>
      <c r="U9" s="223">
        <v>0</v>
      </c>
      <c r="V9" s="223">
        <f>ROUND(E9*U9,2)</f>
        <v>0</v>
      </c>
      <c r="W9" s="223"/>
      <c r="X9" s="223" t="s">
        <v>262</v>
      </c>
      <c r="Y9" s="223" t="s">
        <v>241</v>
      </c>
      <c r="Z9" s="212"/>
      <c r="AA9" s="212"/>
      <c r="AB9" s="212"/>
      <c r="AC9" s="212"/>
      <c r="AD9" s="212"/>
      <c r="AE9" s="212"/>
      <c r="AF9" s="212"/>
      <c r="AG9" s="212" t="s">
        <v>1638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0" t="s">
        <v>112</v>
      </c>
      <c r="D10" s="259"/>
      <c r="E10" s="259"/>
      <c r="F10" s="259"/>
      <c r="G10" s="259"/>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1639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6"/>
      <c r="D11" s="241"/>
      <c r="E11" s="241"/>
      <c r="F11" s="241"/>
      <c r="G11" s="241"/>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243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3">
        <v>2</v>
      </c>
      <c r="B12" s="234" t="s">
        <v>1640</v>
      </c>
      <c r="C12" s="244" t="s">
        <v>1641</v>
      </c>
      <c r="D12" s="235" t="s">
        <v>1642</v>
      </c>
      <c r="E12" s="236">
        <v>1</v>
      </c>
      <c r="F12" s="237">
        <f>H12+J12</f>
        <v>0</v>
      </c>
      <c r="G12" s="237">
        <f>ROUND(E12*F12,2)</f>
        <v>0</v>
      </c>
      <c r="H12" s="238"/>
      <c r="I12" s="237">
        <f>ROUND(E12*H12,2)</f>
        <v>0</v>
      </c>
      <c r="J12" s="238"/>
      <c r="K12" s="237">
        <f>ROUND(E12*J12,2)</f>
        <v>0</v>
      </c>
      <c r="L12" s="237">
        <v>21</v>
      </c>
      <c r="M12" s="237">
        <f>G12*(1+L12/100)</f>
        <v>0</v>
      </c>
      <c r="N12" s="236">
        <v>0</v>
      </c>
      <c r="O12" s="236">
        <f>ROUND(E12*N12,2)</f>
        <v>0</v>
      </c>
      <c r="P12" s="236">
        <v>0</v>
      </c>
      <c r="Q12" s="236">
        <f>ROUND(E12*P12,2)</f>
        <v>0</v>
      </c>
      <c r="R12" s="237"/>
      <c r="S12" s="237" t="s">
        <v>497</v>
      </c>
      <c r="T12" s="239" t="s">
        <v>239</v>
      </c>
      <c r="U12" s="223">
        <v>0</v>
      </c>
      <c r="V12" s="223">
        <f>ROUND(E12*U12,2)</f>
        <v>0</v>
      </c>
      <c r="W12" s="223"/>
      <c r="X12" s="223" t="s">
        <v>262</v>
      </c>
      <c r="Y12" s="223" t="s">
        <v>241</v>
      </c>
      <c r="Z12" s="212"/>
      <c r="AA12" s="212"/>
      <c r="AB12" s="212"/>
      <c r="AC12" s="212"/>
      <c r="AD12" s="212"/>
      <c r="AE12" s="212"/>
      <c r="AF12" s="212"/>
      <c r="AG12" s="212" t="s">
        <v>1638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0" t="s">
        <v>112</v>
      </c>
      <c r="D13" s="259"/>
      <c r="E13" s="259"/>
      <c r="F13" s="259"/>
      <c r="G13" s="259"/>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1639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6"/>
      <c r="D14" s="241"/>
      <c r="E14" s="241"/>
      <c r="F14" s="241"/>
      <c r="G14" s="241"/>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243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3">
        <v>3</v>
      </c>
      <c r="B15" s="234" t="s">
        <v>1643</v>
      </c>
      <c r="C15" s="244" t="s">
        <v>1644</v>
      </c>
      <c r="D15" s="235" t="s">
        <v>1642</v>
      </c>
      <c r="E15" s="236">
        <v>1</v>
      </c>
      <c r="F15" s="237">
        <f>H15+J15</f>
        <v>0</v>
      </c>
      <c r="G15" s="237">
        <f>ROUND(E15*F15,2)</f>
        <v>0</v>
      </c>
      <c r="H15" s="238"/>
      <c r="I15" s="237">
        <f>ROUND(E15*H15,2)</f>
        <v>0</v>
      </c>
      <c r="J15" s="238"/>
      <c r="K15" s="237">
        <f>ROUND(E15*J15,2)</f>
        <v>0</v>
      </c>
      <c r="L15" s="237">
        <v>21</v>
      </c>
      <c r="M15" s="237">
        <f>G15*(1+L15/100)</f>
        <v>0</v>
      </c>
      <c r="N15" s="236">
        <v>0</v>
      </c>
      <c r="O15" s="236">
        <f>ROUND(E15*N15,2)</f>
        <v>0</v>
      </c>
      <c r="P15" s="236">
        <v>0</v>
      </c>
      <c r="Q15" s="236">
        <f>ROUND(E15*P15,2)</f>
        <v>0</v>
      </c>
      <c r="R15" s="237"/>
      <c r="S15" s="237" t="s">
        <v>497</v>
      </c>
      <c r="T15" s="239" t="s">
        <v>239</v>
      </c>
      <c r="U15" s="223">
        <v>0</v>
      </c>
      <c r="V15" s="223">
        <f>ROUND(E15*U15,2)</f>
        <v>0</v>
      </c>
      <c r="W15" s="223"/>
      <c r="X15" s="223" t="s">
        <v>262</v>
      </c>
      <c r="Y15" s="223" t="s">
        <v>241</v>
      </c>
      <c r="Z15" s="212"/>
      <c r="AA15" s="212"/>
      <c r="AB15" s="212"/>
      <c r="AC15" s="212"/>
      <c r="AD15" s="212"/>
      <c r="AE15" s="212"/>
      <c r="AF15" s="212"/>
      <c r="AG15" s="212" t="s">
        <v>1638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0" t="s">
        <v>112</v>
      </c>
      <c r="D16" s="259"/>
      <c r="E16" s="259"/>
      <c r="F16" s="259"/>
      <c r="G16" s="259"/>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1639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6"/>
      <c r="D17" s="241"/>
      <c r="E17" s="241"/>
      <c r="F17" s="241"/>
      <c r="G17" s="241"/>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243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3">
        <v>4</v>
      </c>
      <c r="B18" s="234" t="s">
        <v>1645</v>
      </c>
      <c r="C18" s="244" t="s">
        <v>1646</v>
      </c>
      <c r="D18" s="235" t="s">
        <v>1637</v>
      </c>
      <c r="E18" s="236">
        <v>1</v>
      </c>
      <c r="F18" s="237">
        <f>H18+J18</f>
        <v>0</v>
      </c>
      <c r="G18" s="237">
        <f>ROUND(E18*F18,2)</f>
        <v>0</v>
      </c>
      <c r="H18" s="238"/>
      <c r="I18" s="237">
        <f>ROUND(E18*H18,2)</f>
        <v>0</v>
      </c>
      <c r="J18" s="238"/>
      <c r="K18" s="237">
        <f>ROUND(E18*J18,2)</f>
        <v>0</v>
      </c>
      <c r="L18" s="237">
        <v>21</v>
      </c>
      <c r="M18" s="237">
        <f>G18*(1+L18/100)</f>
        <v>0</v>
      </c>
      <c r="N18" s="236">
        <v>0</v>
      </c>
      <c r="O18" s="236">
        <f>ROUND(E18*N18,2)</f>
        <v>0</v>
      </c>
      <c r="P18" s="236">
        <v>0</v>
      </c>
      <c r="Q18" s="236">
        <f>ROUND(E18*P18,2)</f>
        <v>0</v>
      </c>
      <c r="R18" s="237"/>
      <c r="S18" s="237" t="s">
        <v>497</v>
      </c>
      <c r="T18" s="239" t="s">
        <v>239</v>
      </c>
      <c r="U18" s="223">
        <v>0</v>
      </c>
      <c r="V18" s="223">
        <f>ROUND(E18*U18,2)</f>
        <v>0</v>
      </c>
      <c r="W18" s="223"/>
      <c r="X18" s="223" t="s">
        <v>262</v>
      </c>
      <c r="Y18" s="223" t="s">
        <v>241</v>
      </c>
      <c r="Z18" s="212"/>
      <c r="AA18" s="212"/>
      <c r="AB18" s="212"/>
      <c r="AC18" s="212"/>
      <c r="AD18" s="212"/>
      <c r="AE18" s="212"/>
      <c r="AF18" s="212"/>
      <c r="AG18" s="212" t="s">
        <v>1638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0" t="s">
        <v>112</v>
      </c>
      <c r="D19" s="259"/>
      <c r="E19" s="259"/>
      <c r="F19" s="259"/>
      <c r="G19" s="259"/>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1639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6"/>
      <c r="D20" s="241"/>
      <c r="E20" s="241"/>
      <c r="F20" s="241"/>
      <c r="G20" s="241"/>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243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5</v>
      </c>
      <c r="B21" s="234" t="s">
        <v>1647</v>
      </c>
      <c r="C21" s="244" t="s">
        <v>1648</v>
      </c>
      <c r="D21" s="235" t="s">
        <v>1637</v>
      </c>
      <c r="E21" s="236">
        <v>1</v>
      </c>
      <c r="F21" s="237">
        <f>H21+J21</f>
        <v>0</v>
      </c>
      <c r="G21" s="237">
        <f>ROUND(E21*F21,2)</f>
        <v>0</v>
      </c>
      <c r="H21" s="238"/>
      <c r="I21" s="237">
        <f>ROUND(E21*H21,2)</f>
        <v>0</v>
      </c>
      <c r="J21" s="238"/>
      <c r="K21" s="237">
        <f>ROUND(E21*J21,2)</f>
        <v>0</v>
      </c>
      <c r="L21" s="237">
        <v>21</v>
      </c>
      <c r="M21" s="237">
        <f>G21*(1+L21/100)</f>
        <v>0</v>
      </c>
      <c r="N21" s="236">
        <v>0</v>
      </c>
      <c r="O21" s="236">
        <f>ROUND(E21*N21,2)</f>
        <v>0</v>
      </c>
      <c r="P21" s="236">
        <v>0</v>
      </c>
      <c r="Q21" s="236">
        <f>ROUND(E21*P21,2)</f>
        <v>0</v>
      </c>
      <c r="R21" s="237"/>
      <c r="S21" s="237" t="s">
        <v>497</v>
      </c>
      <c r="T21" s="239" t="s">
        <v>239</v>
      </c>
      <c r="U21" s="223">
        <v>0</v>
      </c>
      <c r="V21" s="223">
        <f>ROUND(E21*U21,2)</f>
        <v>0</v>
      </c>
      <c r="W21" s="223"/>
      <c r="X21" s="223" t="s">
        <v>262</v>
      </c>
      <c r="Y21" s="223" t="s">
        <v>241</v>
      </c>
      <c r="Z21" s="212"/>
      <c r="AA21" s="212"/>
      <c r="AB21" s="212"/>
      <c r="AC21" s="212"/>
      <c r="AD21" s="212"/>
      <c r="AE21" s="212"/>
      <c r="AF21" s="212"/>
      <c r="AG21" s="212" t="s">
        <v>1638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0" t="s">
        <v>112</v>
      </c>
      <c r="D22" s="259"/>
      <c r="E22" s="259"/>
      <c r="F22" s="259"/>
      <c r="G22" s="259"/>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1639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6"/>
      <c r="D23" s="241"/>
      <c r="E23" s="241"/>
      <c r="F23" s="241"/>
      <c r="G23" s="241"/>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6</v>
      </c>
      <c r="B24" s="234" t="s">
        <v>1649</v>
      </c>
      <c r="C24" s="244" t="s">
        <v>1650</v>
      </c>
      <c r="D24" s="235" t="s">
        <v>1637</v>
      </c>
      <c r="E24" s="236">
        <v>1</v>
      </c>
      <c r="F24" s="237">
        <f>H24+J24</f>
        <v>0</v>
      </c>
      <c r="G24" s="237">
        <f>ROUND(E24*F24,2)</f>
        <v>0</v>
      </c>
      <c r="H24" s="238"/>
      <c r="I24" s="237">
        <f>ROUND(E24*H24,2)</f>
        <v>0</v>
      </c>
      <c r="J24" s="238"/>
      <c r="K24" s="237">
        <f>ROUND(E24*J24,2)</f>
        <v>0</v>
      </c>
      <c r="L24" s="237">
        <v>21</v>
      </c>
      <c r="M24" s="237">
        <f>G24*(1+L24/100)</f>
        <v>0</v>
      </c>
      <c r="N24" s="236">
        <v>0</v>
      </c>
      <c r="O24" s="236">
        <f>ROUND(E24*N24,2)</f>
        <v>0</v>
      </c>
      <c r="P24" s="236">
        <v>0</v>
      </c>
      <c r="Q24" s="236">
        <f>ROUND(E24*P24,2)</f>
        <v>0</v>
      </c>
      <c r="R24" s="237"/>
      <c r="S24" s="237" t="s">
        <v>497</v>
      </c>
      <c r="T24" s="239" t="s">
        <v>239</v>
      </c>
      <c r="U24" s="223">
        <v>0</v>
      </c>
      <c r="V24" s="223">
        <f>ROUND(E24*U24,2)</f>
        <v>0</v>
      </c>
      <c r="W24" s="223"/>
      <c r="X24" s="223" t="s">
        <v>262</v>
      </c>
      <c r="Y24" s="223" t="s">
        <v>241</v>
      </c>
      <c r="Z24" s="212"/>
      <c r="AA24" s="212"/>
      <c r="AB24" s="212"/>
      <c r="AC24" s="212"/>
      <c r="AD24" s="212"/>
      <c r="AE24" s="212"/>
      <c r="AF24" s="212"/>
      <c r="AG24" s="212" t="s">
        <v>1638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0" t="s">
        <v>112</v>
      </c>
      <c r="D25" s="259"/>
      <c r="E25" s="259"/>
      <c r="F25" s="259"/>
      <c r="G25" s="259"/>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1639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6"/>
      <c r="D26" s="241"/>
      <c r="E26" s="241"/>
      <c r="F26" s="241"/>
      <c r="G26" s="241"/>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243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3">
        <v>7</v>
      </c>
      <c r="B27" s="234" t="s">
        <v>1651</v>
      </c>
      <c r="C27" s="244" t="s">
        <v>1652</v>
      </c>
      <c r="D27" s="235" t="s">
        <v>1637</v>
      </c>
      <c r="E27" s="236">
        <v>1</v>
      </c>
      <c r="F27" s="237">
        <f>H27+J27</f>
        <v>0</v>
      </c>
      <c r="G27" s="237">
        <f>ROUND(E27*F27,2)</f>
        <v>0</v>
      </c>
      <c r="H27" s="238"/>
      <c r="I27" s="237">
        <f>ROUND(E27*H27,2)</f>
        <v>0</v>
      </c>
      <c r="J27" s="238"/>
      <c r="K27" s="237">
        <f>ROUND(E27*J27,2)</f>
        <v>0</v>
      </c>
      <c r="L27" s="237">
        <v>21</v>
      </c>
      <c r="M27" s="237">
        <f>G27*(1+L27/100)</f>
        <v>0</v>
      </c>
      <c r="N27" s="236">
        <v>0</v>
      </c>
      <c r="O27" s="236">
        <f>ROUND(E27*N27,2)</f>
        <v>0</v>
      </c>
      <c r="P27" s="236">
        <v>0</v>
      </c>
      <c r="Q27" s="236">
        <f>ROUND(E27*P27,2)</f>
        <v>0</v>
      </c>
      <c r="R27" s="237"/>
      <c r="S27" s="237" t="s">
        <v>497</v>
      </c>
      <c r="T27" s="239" t="s">
        <v>239</v>
      </c>
      <c r="U27" s="223">
        <v>0</v>
      </c>
      <c r="V27" s="223">
        <f>ROUND(E27*U27,2)</f>
        <v>0</v>
      </c>
      <c r="W27" s="223"/>
      <c r="X27" s="223" t="s">
        <v>262</v>
      </c>
      <c r="Y27" s="223" t="s">
        <v>241</v>
      </c>
      <c r="Z27" s="212"/>
      <c r="AA27" s="212"/>
      <c r="AB27" s="212"/>
      <c r="AC27" s="212"/>
      <c r="AD27" s="212"/>
      <c r="AE27" s="212"/>
      <c r="AF27" s="212"/>
      <c r="AG27" s="212" t="s">
        <v>1638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0" t="s">
        <v>112</v>
      </c>
      <c r="D28" s="259"/>
      <c r="E28" s="259"/>
      <c r="F28" s="259"/>
      <c r="G28" s="259"/>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1639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6"/>
      <c r="D29" s="241"/>
      <c r="E29" s="241"/>
      <c r="F29" s="241"/>
      <c r="G29" s="241"/>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243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3">
        <v>8</v>
      </c>
      <c r="B30" s="234" t="s">
        <v>1653</v>
      </c>
      <c r="C30" s="244" t="s">
        <v>1654</v>
      </c>
      <c r="D30" s="235" t="s">
        <v>1637</v>
      </c>
      <c r="E30" s="236">
        <v>1</v>
      </c>
      <c r="F30" s="237">
        <f>H30+J30</f>
        <v>0</v>
      </c>
      <c r="G30" s="237">
        <f>ROUND(E30*F30,2)</f>
        <v>0</v>
      </c>
      <c r="H30" s="238"/>
      <c r="I30" s="237">
        <f>ROUND(E30*H30,2)</f>
        <v>0</v>
      </c>
      <c r="J30" s="238"/>
      <c r="K30" s="237">
        <f>ROUND(E30*J30,2)</f>
        <v>0</v>
      </c>
      <c r="L30" s="237">
        <v>21</v>
      </c>
      <c r="M30" s="237">
        <f>G30*(1+L30/100)</f>
        <v>0</v>
      </c>
      <c r="N30" s="236">
        <v>0</v>
      </c>
      <c r="O30" s="236">
        <f>ROUND(E30*N30,2)</f>
        <v>0</v>
      </c>
      <c r="P30" s="236">
        <v>0</v>
      </c>
      <c r="Q30" s="236">
        <f>ROUND(E30*P30,2)</f>
        <v>0</v>
      </c>
      <c r="R30" s="237"/>
      <c r="S30" s="237" t="s">
        <v>497</v>
      </c>
      <c r="T30" s="239" t="s">
        <v>239</v>
      </c>
      <c r="U30" s="223">
        <v>0</v>
      </c>
      <c r="V30" s="223">
        <f>ROUND(E30*U30,2)</f>
        <v>0</v>
      </c>
      <c r="W30" s="223"/>
      <c r="X30" s="223" t="s">
        <v>262</v>
      </c>
      <c r="Y30" s="223" t="s">
        <v>241</v>
      </c>
      <c r="Z30" s="212"/>
      <c r="AA30" s="212"/>
      <c r="AB30" s="212"/>
      <c r="AC30" s="212"/>
      <c r="AD30" s="212"/>
      <c r="AE30" s="212"/>
      <c r="AF30" s="212"/>
      <c r="AG30" s="212" t="s">
        <v>1638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0" t="s">
        <v>112</v>
      </c>
      <c r="D31" s="259"/>
      <c r="E31" s="259"/>
      <c r="F31" s="259"/>
      <c r="G31" s="259"/>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1639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6"/>
      <c r="D32" s="241"/>
      <c r="E32" s="241"/>
      <c r="F32" s="241"/>
      <c r="G32" s="241"/>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3">
        <v>9</v>
      </c>
      <c r="B33" s="234" t="s">
        <v>1655</v>
      </c>
      <c r="C33" s="244" t="s">
        <v>1656</v>
      </c>
      <c r="D33" s="235" t="s">
        <v>1642</v>
      </c>
      <c r="E33" s="236">
        <v>1</v>
      </c>
      <c r="F33" s="237">
        <f>H33+J33</f>
        <v>0</v>
      </c>
      <c r="G33" s="237">
        <f>ROUND(E33*F33,2)</f>
        <v>0</v>
      </c>
      <c r="H33" s="238"/>
      <c r="I33" s="237">
        <f>ROUND(E33*H33,2)</f>
        <v>0</v>
      </c>
      <c r="J33" s="238"/>
      <c r="K33" s="237">
        <f>ROUND(E33*J33,2)</f>
        <v>0</v>
      </c>
      <c r="L33" s="237">
        <v>21</v>
      </c>
      <c r="M33" s="237">
        <f>G33*(1+L33/100)</f>
        <v>0</v>
      </c>
      <c r="N33" s="236">
        <v>0</v>
      </c>
      <c r="O33" s="236">
        <f>ROUND(E33*N33,2)</f>
        <v>0</v>
      </c>
      <c r="P33" s="236">
        <v>0</v>
      </c>
      <c r="Q33" s="236">
        <f>ROUND(E33*P33,2)</f>
        <v>0</v>
      </c>
      <c r="R33" s="237"/>
      <c r="S33" s="237" t="s">
        <v>497</v>
      </c>
      <c r="T33" s="239" t="s">
        <v>239</v>
      </c>
      <c r="U33" s="223">
        <v>0</v>
      </c>
      <c r="V33" s="223">
        <f>ROUND(E33*U33,2)</f>
        <v>0</v>
      </c>
      <c r="W33" s="223"/>
      <c r="X33" s="223" t="s">
        <v>262</v>
      </c>
      <c r="Y33" s="223" t="s">
        <v>241</v>
      </c>
      <c r="Z33" s="212"/>
      <c r="AA33" s="212"/>
      <c r="AB33" s="212"/>
      <c r="AC33" s="212"/>
      <c r="AD33" s="212"/>
      <c r="AE33" s="212"/>
      <c r="AF33" s="212"/>
      <c r="AG33" s="212" t="s">
        <v>1638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0" t="s">
        <v>112</v>
      </c>
      <c r="D34" s="259"/>
      <c r="E34" s="259"/>
      <c r="F34" s="259"/>
      <c r="G34" s="259"/>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1639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6"/>
      <c r="D35" s="241"/>
      <c r="E35" s="241"/>
      <c r="F35" s="241"/>
      <c r="G35" s="241"/>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243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3">
        <v>10</v>
      </c>
      <c r="B36" s="234" t="s">
        <v>1657</v>
      </c>
      <c r="C36" s="244" t="s">
        <v>1658</v>
      </c>
      <c r="D36" s="235" t="s">
        <v>1642</v>
      </c>
      <c r="E36" s="236">
        <v>1</v>
      </c>
      <c r="F36" s="237">
        <f>H36+J36</f>
        <v>0</v>
      </c>
      <c r="G36" s="237">
        <f>ROUND(E36*F36,2)</f>
        <v>0</v>
      </c>
      <c r="H36" s="238"/>
      <c r="I36" s="237">
        <f>ROUND(E36*H36,2)</f>
        <v>0</v>
      </c>
      <c r="J36" s="238"/>
      <c r="K36" s="237">
        <f>ROUND(E36*J36,2)</f>
        <v>0</v>
      </c>
      <c r="L36" s="237">
        <v>21</v>
      </c>
      <c r="M36" s="237">
        <f>G36*(1+L36/100)</f>
        <v>0</v>
      </c>
      <c r="N36" s="236">
        <v>0</v>
      </c>
      <c r="O36" s="236">
        <f>ROUND(E36*N36,2)</f>
        <v>0</v>
      </c>
      <c r="P36" s="236">
        <v>0</v>
      </c>
      <c r="Q36" s="236">
        <f>ROUND(E36*P36,2)</f>
        <v>0</v>
      </c>
      <c r="R36" s="237"/>
      <c r="S36" s="237" t="s">
        <v>497</v>
      </c>
      <c r="T36" s="239" t="s">
        <v>239</v>
      </c>
      <c r="U36" s="223">
        <v>0</v>
      </c>
      <c r="V36" s="223">
        <f>ROUND(E36*U36,2)</f>
        <v>0</v>
      </c>
      <c r="W36" s="223"/>
      <c r="X36" s="223" t="s">
        <v>262</v>
      </c>
      <c r="Y36" s="223" t="s">
        <v>241</v>
      </c>
      <c r="Z36" s="212"/>
      <c r="AA36" s="212"/>
      <c r="AB36" s="212"/>
      <c r="AC36" s="212"/>
      <c r="AD36" s="212"/>
      <c r="AE36" s="212"/>
      <c r="AF36" s="212"/>
      <c r="AG36" s="212" t="s">
        <v>1638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0" t="s">
        <v>112</v>
      </c>
      <c r="D37" s="259"/>
      <c r="E37" s="259"/>
      <c r="F37" s="259"/>
      <c r="G37" s="259"/>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1639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6"/>
      <c r="D38" s="241"/>
      <c r="E38" s="241"/>
      <c r="F38" s="241"/>
      <c r="G38" s="241"/>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243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3">
        <v>11</v>
      </c>
      <c r="B39" s="234" t="s">
        <v>1659</v>
      </c>
      <c r="C39" s="244" t="s">
        <v>1660</v>
      </c>
      <c r="D39" s="235" t="s">
        <v>1642</v>
      </c>
      <c r="E39" s="236">
        <v>1</v>
      </c>
      <c r="F39" s="237">
        <f>H39+J39</f>
        <v>0</v>
      </c>
      <c r="G39" s="237">
        <f>ROUND(E39*F39,2)</f>
        <v>0</v>
      </c>
      <c r="H39" s="238"/>
      <c r="I39" s="237">
        <f>ROUND(E39*H39,2)</f>
        <v>0</v>
      </c>
      <c r="J39" s="238"/>
      <c r="K39" s="237">
        <f>ROUND(E39*J39,2)</f>
        <v>0</v>
      </c>
      <c r="L39" s="237">
        <v>21</v>
      </c>
      <c r="M39" s="237">
        <f>G39*(1+L39/100)</f>
        <v>0</v>
      </c>
      <c r="N39" s="236">
        <v>0</v>
      </c>
      <c r="O39" s="236">
        <f>ROUND(E39*N39,2)</f>
        <v>0</v>
      </c>
      <c r="P39" s="236">
        <v>0</v>
      </c>
      <c r="Q39" s="236">
        <f>ROUND(E39*P39,2)</f>
        <v>0</v>
      </c>
      <c r="R39" s="237"/>
      <c r="S39" s="237" t="s">
        <v>497</v>
      </c>
      <c r="T39" s="239" t="s">
        <v>239</v>
      </c>
      <c r="U39" s="223">
        <v>0</v>
      </c>
      <c r="V39" s="223">
        <f>ROUND(E39*U39,2)</f>
        <v>0</v>
      </c>
      <c r="W39" s="223"/>
      <c r="X39" s="223" t="s">
        <v>262</v>
      </c>
      <c r="Y39" s="223" t="s">
        <v>241</v>
      </c>
      <c r="Z39" s="212"/>
      <c r="AA39" s="212"/>
      <c r="AB39" s="212"/>
      <c r="AC39" s="212"/>
      <c r="AD39" s="212"/>
      <c r="AE39" s="212"/>
      <c r="AF39" s="212"/>
      <c r="AG39" s="212" t="s">
        <v>1638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0" t="s">
        <v>112</v>
      </c>
      <c r="D40" s="259"/>
      <c r="E40" s="259"/>
      <c r="F40" s="259"/>
      <c r="G40" s="259"/>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1639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6"/>
      <c r="D41" s="241"/>
      <c r="E41" s="241"/>
      <c r="F41" s="241"/>
      <c r="G41" s="241"/>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243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3">
        <v>12</v>
      </c>
      <c r="B42" s="234" t="s">
        <v>1661</v>
      </c>
      <c r="C42" s="244" t="s">
        <v>1662</v>
      </c>
      <c r="D42" s="235" t="s">
        <v>1642</v>
      </c>
      <c r="E42" s="236">
        <v>1</v>
      </c>
      <c r="F42" s="237">
        <f>H42+J42</f>
        <v>0</v>
      </c>
      <c r="G42" s="237">
        <f>ROUND(E42*F42,2)</f>
        <v>0</v>
      </c>
      <c r="H42" s="238"/>
      <c r="I42" s="237">
        <f>ROUND(E42*H42,2)</f>
        <v>0</v>
      </c>
      <c r="J42" s="238"/>
      <c r="K42" s="237">
        <f>ROUND(E42*J42,2)</f>
        <v>0</v>
      </c>
      <c r="L42" s="237">
        <v>21</v>
      </c>
      <c r="M42" s="237">
        <f>G42*(1+L42/100)</f>
        <v>0</v>
      </c>
      <c r="N42" s="236">
        <v>0</v>
      </c>
      <c r="O42" s="236">
        <f>ROUND(E42*N42,2)</f>
        <v>0</v>
      </c>
      <c r="P42" s="236">
        <v>0</v>
      </c>
      <c r="Q42" s="236">
        <f>ROUND(E42*P42,2)</f>
        <v>0</v>
      </c>
      <c r="R42" s="237"/>
      <c r="S42" s="237" t="s">
        <v>497</v>
      </c>
      <c r="T42" s="239" t="s">
        <v>239</v>
      </c>
      <c r="U42" s="223">
        <v>0</v>
      </c>
      <c r="V42" s="223">
        <f>ROUND(E42*U42,2)</f>
        <v>0</v>
      </c>
      <c r="W42" s="223"/>
      <c r="X42" s="223" t="s">
        <v>262</v>
      </c>
      <c r="Y42" s="223" t="s">
        <v>241</v>
      </c>
      <c r="Z42" s="212"/>
      <c r="AA42" s="212"/>
      <c r="AB42" s="212"/>
      <c r="AC42" s="212"/>
      <c r="AD42" s="212"/>
      <c r="AE42" s="212"/>
      <c r="AF42" s="212"/>
      <c r="AG42" s="212" t="s">
        <v>1638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0" t="s">
        <v>112</v>
      </c>
      <c r="D43" s="259"/>
      <c r="E43" s="259"/>
      <c r="F43" s="259"/>
      <c r="G43" s="259"/>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1639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6"/>
      <c r="D44" s="241"/>
      <c r="E44" s="241"/>
      <c r="F44" s="241"/>
      <c r="G44" s="241"/>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243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3">
        <v>13</v>
      </c>
      <c r="B45" s="234" t="s">
        <v>1663</v>
      </c>
      <c r="C45" s="244" t="s">
        <v>1664</v>
      </c>
      <c r="D45" s="235" t="s">
        <v>1642</v>
      </c>
      <c r="E45" s="236">
        <v>1</v>
      </c>
      <c r="F45" s="237">
        <f>H45+J45</f>
        <v>0</v>
      </c>
      <c r="G45" s="237">
        <f>ROUND(E45*F45,2)</f>
        <v>0</v>
      </c>
      <c r="H45" s="238"/>
      <c r="I45" s="237">
        <f>ROUND(E45*H45,2)</f>
        <v>0</v>
      </c>
      <c r="J45" s="238"/>
      <c r="K45" s="237">
        <f>ROUND(E45*J45,2)</f>
        <v>0</v>
      </c>
      <c r="L45" s="237">
        <v>21</v>
      </c>
      <c r="M45" s="237">
        <f>G45*(1+L45/100)</f>
        <v>0</v>
      </c>
      <c r="N45" s="236">
        <v>0</v>
      </c>
      <c r="O45" s="236">
        <f>ROUND(E45*N45,2)</f>
        <v>0</v>
      </c>
      <c r="P45" s="236">
        <v>0</v>
      </c>
      <c r="Q45" s="236">
        <f>ROUND(E45*P45,2)</f>
        <v>0</v>
      </c>
      <c r="R45" s="237"/>
      <c r="S45" s="237" t="s">
        <v>497</v>
      </c>
      <c r="T45" s="239" t="s">
        <v>239</v>
      </c>
      <c r="U45" s="223">
        <v>0</v>
      </c>
      <c r="V45" s="223">
        <f>ROUND(E45*U45,2)</f>
        <v>0</v>
      </c>
      <c r="W45" s="223"/>
      <c r="X45" s="223" t="s">
        <v>262</v>
      </c>
      <c r="Y45" s="223" t="s">
        <v>241</v>
      </c>
      <c r="Z45" s="212"/>
      <c r="AA45" s="212"/>
      <c r="AB45" s="212"/>
      <c r="AC45" s="212"/>
      <c r="AD45" s="212"/>
      <c r="AE45" s="212"/>
      <c r="AF45" s="212"/>
      <c r="AG45" s="212" t="s">
        <v>1638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0" t="s">
        <v>112</v>
      </c>
      <c r="D46" s="259"/>
      <c r="E46" s="259"/>
      <c r="F46" s="259"/>
      <c r="G46" s="259"/>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1639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6"/>
      <c r="D47" s="241"/>
      <c r="E47" s="241"/>
      <c r="F47" s="241"/>
      <c r="G47" s="241"/>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243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3">
        <v>14</v>
      </c>
      <c r="B48" s="234" t="s">
        <v>1665</v>
      </c>
      <c r="C48" s="244" t="s">
        <v>1666</v>
      </c>
      <c r="D48" s="235" t="s">
        <v>1642</v>
      </c>
      <c r="E48" s="236">
        <v>1</v>
      </c>
      <c r="F48" s="237">
        <f>H48+J48</f>
        <v>0</v>
      </c>
      <c r="G48" s="237">
        <f>ROUND(E48*F48,2)</f>
        <v>0</v>
      </c>
      <c r="H48" s="238"/>
      <c r="I48" s="237">
        <f>ROUND(E48*H48,2)</f>
        <v>0</v>
      </c>
      <c r="J48" s="238"/>
      <c r="K48" s="237">
        <f>ROUND(E48*J48,2)</f>
        <v>0</v>
      </c>
      <c r="L48" s="237">
        <v>21</v>
      </c>
      <c r="M48" s="237">
        <f>G48*(1+L48/100)</f>
        <v>0</v>
      </c>
      <c r="N48" s="236">
        <v>0</v>
      </c>
      <c r="O48" s="236">
        <f>ROUND(E48*N48,2)</f>
        <v>0</v>
      </c>
      <c r="P48" s="236">
        <v>0</v>
      </c>
      <c r="Q48" s="236">
        <f>ROUND(E48*P48,2)</f>
        <v>0</v>
      </c>
      <c r="R48" s="237"/>
      <c r="S48" s="237" t="s">
        <v>497</v>
      </c>
      <c r="T48" s="239" t="s">
        <v>239</v>
      </c>
      <c r="U48" s="223">
        <v>0</v>
      </c>
      <c r="V48" s="223">
        <f>ROUND(E48*U48,2)</f>
        <v>0</v>
      </c>
      <c r="W48" s="223"/>
      <c r="X48" s="223" t="s">
        <v>262</v>
      </c>
      <c r="Y48" s="223" t="s">
        <v>241</v>
      </c>
      <c r="Z48" s="212"/>
      <c r="AA48" s="212"/>
      <c r="AB48" s="212"/>
      <c r="AC48" s="212"/>
      <c r="AD48" s="212"/>
      <c r="AE48" s="212"/>
      <c r="AF48" s="212"/>
      <c r="AG48" s="212" t="s">
        <v>1638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0" t="s">
        <v>112</v>
      </c>
      <c r="D49" s="259"/>
      <c r="E49" s="259"/>
      <c r="F49" s="259"/>
      <c r="G49" s="259"/>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1639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6"/>
      <c r="D50" s="241"/>
      <c r="E50" s="241"/>
      <c r="F50" s="241"/>
      <c r="G50" s="241"/>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243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3">
        <v>15</v>
      </c>
      <c r="B51" s="234" t="s">
        <v>1667</v>
      </c>
      <c r="C51" s="244" t="s">
        <v>1668</v>
      </c>
      <c r="D51" s="235" t="s">
        <v>1642</v>
      </c>
      <c r="E51" s="236">
        <v>1</v>
      </c>
      <c r="F51" s="237">
        <f>H51+J51</f>
        <v>0</v>
      </c>
      <c r="G51" s="237">
        <f>ROUND(E51*F51,2)</f>
        <v>0</v>
      </c>
      <c r="H51" s="238"/>
      <c r="I51" s="237">
        <f>ROUND(E51*H51,2)</f>
        <v>0</v>
      </c>
      <c r="J51" s="238"/>
      <c r="K51" s="237">
        <f>ROUND(E51*J51,2)</f>
        <v>0</v>
      </c>
      <c r="L51" s="237">
        <v>21</v>
      </c>
      <c r="M51" s="237">
        <f>G51*(1+L51/100)</f>
        <v>0</v>
      </c>
      <c r="N51" s="236">
        <v>0</v>
      </c>
      <c r="O51" s="236">
        <f>ROUND(E51*N51,2)</f>
        <v>0</v>
      </c>
      <c r="P51" s="236">
        <v>0</v>
      </c>
      <c r="Q51" s="236">
        <f>ROUND(E51*P51,2)</f>
        <v>0</v>
      </c>
      <c r="R51" s="237"/>
      <c r="S51" s="237" t="s">
        <v>497</v>
      </c>
      <c r="T51" s="239" t="s">
        <v>239</v>
      </c>
      <c r="U51" s="223">
        <v>0</v>
      </c>
      <c r="V51" s="223">
        <f>ROUND(E51*U51,2)</f>
        <v>0</v>
      </c>
      <c r="W51" s="223"/>
      <c r="X51" s="223" t="s">
        <v>262</v>
      </c>
      <c r="Y51" s="223" t="s">
        <v>241</v>
      </c>
      <c r="Z51" s="212"/>
      <c r="AA51" s="212"/>
      <c r="AB51" s="212"/>
      <c r="AC51" s="212"/>
      <c r="AD51" s="212"/>
      <c r="AE51" s="212"/>
      <c r="AF51" s="212"/>
      <c r="AG51" s="212" t="s">
        <v>1638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0" t="s">
        <v>112</v>
      </c>
      <c r="D52" s="259"/>
      <c r="E52" s="259"/>
      <c r="F52" s="259"/>
      <c r="G52" s="259"/>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1639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6"/>
      <c r="D53" s="241"/>
      <c r="E53" s="241"/>
      <c r="F53" s="241"/>
      <c r="G53" s="241"/>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243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3">
        <v>16</v>
      </c>
      <c r="B54" s="234" t="s">
        <v>1669</v>
      </c>
      <c r="C54" s="244" t="s">
        <v>1670</v>
      </c>
      <c r="D54" s="235" t="s">
        <v>1642</v>
      </c>
      <c r="E54" s="236">
        <v>1</v>
      </c>
      <c r="F54" s="237">
        <f>H54+J54</f>
        <v>0</v>
      </c>
      <c r="G54" s="237">
        <f>ROUND(E54*F54,2)</f>
        <v>0</v>
      </c>
      <c r="H54" s="238"/>
      <c r="I54" s="237">
        <f>ROUND(E54*H54,2)</f>
        <v>0</v>
      </c>
      <c r="J54" s="238"/>
      <c r="K54" s="237">
        <f>ROUND(E54*J54,2)</f>
        <v>0</v>
      </c>
      <c r="L54" s="237">
        <v>21</v>
      </c>
      <c r="M54" s="237">
        <f>G54*(1+L54/100)</f>
        <v>0</v>
      </c>
      <c r="N54" s="236">
        <v>0</v>
      </c>
      <c r="O54" s="236">
        <f>ROUND(E54*N54,2)</f>
        <v>0</v>
      </c>
      <c r="P54" s="236">
        <v>0</v>
      </c>
      <c r="Q54" s="236">
        <f>ROUND(E54*P54,2)</f>
        <v>0</v>
      </c>
      <c r="R54" s="237"/>
      <c r="S54" s="237" t="s">
        <v>497</v>
      </c>
      <c r="T54" s="239" t="s">
        <v>239</v>
      </c>
      <c r="U54" s="223">
        <v>0</v>
      </c>
      <c r="V54" s="223">
        <f>ROUND(E54*U54,2)</f>
        <v>0</v>
      </c>
      <c r="W54" s="223"/>
      <c r="X54" s="223" t="s">
        <v>262</v>
      </c>
      <c r="Y54" s="223" t="s">
        <v>241</v>
      </c>
      <c r="Z54" s="212"/>
      <c r="AA54" s="212"/>
      <c r="AB54" s="212"/>
      <c r="AC54" s="212"/>
      <c r="AD54" s="212"/>
      <c r="AE54" s="212"/>
      <c r="AF54" s="212"/>
      <c r="AG54" s="212" t="s">
        <v>1638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0" t="s">
        <v>112</v>
      </c>
      <c r="D55" s="259"/>
      <c r="E55" s="259"/>
      <c r="F55" s="259"/>
      <c r="G55" s="259"/>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1639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6"/>
      <c r="D56" s="241"/>
      <c r="E56" s="241"/>
      <c r="F56" s="241"/>
      <c r="G56" s="241"/>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243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17</v>
      </c>
      <c r="B57" s="234" t="s">
        <v>1671</v>
      </c>
      <c r="C57" s="244" t="s">
        <v>1672</v>
      </c>
      <c r="D57" s="235" t="s">
        <v>1642</v>
      </c>
      <c r="E57" s="236">
        <v>1</v>
      </c>
      <c r="F57" s="237">
        <f>H57+J57</f>
        <v>0</v>
      </c>
      <c r="G57" s="237">
        <f>ROUND(E57*F57,2)</f>
        <v>0</v>
      </c>
      <c r="H57" s="238"/>
      <c r="I57" s="237">
        <f>ROUND(E57*H57,2)</f>
        <v>0</v>
      </c>
      <c r="J57" s="238"/>
      <c r="K57" s="237">
        <f>ROUND(E57*J57,2)</f>
        <v>0</v>
      </c>
      <c r="L57" s="237">
        <v>21</v>
      </c>
      <c r="M57" s="237">
        <f>G57*(1+L57/100)</f>
        <v>0</v>
      </c>
      <c r="N57" s="236">
        <v>0</v>
      </c>
      <c r="O57" s="236">
        <f>ROUND(E57*N57,2)</f>
        <v>0</v>
      </c>
      <c r="P57" s="236">
        <v>0</v>
      </c>
      <c r="Q57" s="236">
        <f>ROUND(E57*P57,2)</f>
        <v>0</v>
      </c>
      <c r="R57" s="237"/>
      <c r="S57" s="237" t="s">
        <v>497</v>
      </c>
      <c r="T57" s="239" t="s">
        <v>239</v>
      </c>
      <c r="U57" s="223">
        <v>0</v>
      </c>
      <c r="V57" s="223">
        <f>ROUND(E57*U57,2)</f>
        <v>0</v>
      </c>
      <c r="W57" s="223"/>
      <c r="X57" s="223" t="s">
        <v>262</v>
      </c>
      <c r="Y57" s="223" t="s">
        <v>241</v>
      </c>
      <c r="Z57" s="212"/>
      <c r="AA57" s="212"/>
      <c r="AB57" s="212"/>
      <c r="AC57" s="212"/>
      <c r="AD57" s="212"/>
      <c r="AE57" s="212"/>
      <c r="AF57" s="212"/>
      <c r="AG57" s="212" t="s">
        <v>1638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0" t="s">
        <v>112</v>
      </c>
      <c r="D58" s="259"/>
      <c r="E58" s="259"/>
      <c r="F58" s="259"/>
      <c r="G58" s="259"/>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1639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6"/>
      <c r="D59" s="241"/>
      <c r="E59" s="241"/>
      <c r="F59" s="241"/>
      <c r="G59" s="241"/>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243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3">
        <v>18</v>
      </c>
      <c r="B60" s="234" t="s">
        <v>1673</v>
      </c>
      <c r="C60" s="244" t="s">
        <v>1674</v>
      </c>
      <c r="D60" s="235" t="s">
        <v>1642</v>
      </c>
      <c r="E60" s="236">
        <v>1</v>
      </c>
      <c r="F60" s="237">
        <f>H60+J60</f>
        <v>0</v>
      </c>
      <c r="G60" s="237">
        <f>ROUND(E60*F60,2)</f>
        <v>0</v>
      </c>
      <c r="H60" s="238"/>
      <c r="I60" s="237">
        <f>ROUND(E60*H60,2)</f>
        <v>0</v>
      </c>
      <c r="J60" s="238"/>
      <c r="K60" s="237">
        <f>ROUND(E60*J60,2)</f>
        <v>0</v>
      </c>
      <c r="L60" s="237">
        <v>21</v>
      </c>
      <c r="M60" s="237">
        <f>G60*(1+L60/100)</f>
        <v>0</v>
      </c>
      <c r="N60" s="236">
        <v>0</v>
      </c>
      <c r="O60" s="236">
        <f>ROUND(E60*N60,2)</f>
        <v>0</v>
      </c>
      <c r="P60" s="236">
        <v>0</v>
      </c>
      <c r="Q60" s="236">
        <f>ROUND(E60*P60,2)</f>
        <v>0</v>
      </c>
      <c r="R60" s="237"/>
      <c r="S60" s="237" t="s">
        <v>497</v>
      </c>
      <c r="T60" s="239" t="s">
        <v>239</v>
      </c>
      <c r="U60" s="223">
        <v>0</v>
      </c>
      <c r="V60" s="223">
        <f>ROUND(E60*U60,2)</f>
        <v>0</v>
      </c>
      <c r="W60" s="223"/>
      <c r="X60" s="223" t="s">
        <v>345</v>
      </c>
      <c r="Y60" s="223" t="s">
        <v>241</v>
      </c>
      <c r="Z60" s="212"/>
      <c r="AA60" s="212"/>
      <c r="AB60" s="212"/>
      <c r="AC60" s="212"/>
      <c r="AD60" s="212"/>
      <c r="AE60" s="212"/>
      <c r="AF60" s="212"/>
      <c r="AG60" s="212" t="s">
        <v>1675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0" t="s">
        <v>112</v>
      </c>
      <c r="D61" s="259"/>
      <c r="E61" s="259"/>
      <c r="F61" s="259"/>
      <c r="G61" s="259"/>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1639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6"/>
      <c r="D62" s="241"/>
      <c r="E62" s="241"/>
      <c r="F62" s="241"/>
      <c r="G62" s="241"/>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243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6" t="s">
        <v>233</v>
      </c>
      <c r="B63" s="227" t="s">
        <v>104</v>
      </c>
      <c r="C63" s="243" t="s">
        <v>105</v>
      </c>
      <c r="D63" s="228"/>
      <c r="E63" s="229"/>
      <c r="F63" s="230"/>
      <c r="G63" s="230">
        <f>SUMIF(AG64:AG123,"&lt;&gt;NOR",G64:G123)</f>
        <v>0</v>
      </c>
      <c r="H63" s="230"/>
      <c r="I63" s="230">
        <f>SUM(I64:I123)</f>
        <v>0</v>
      </c>
      <c r="J63" s="230"/>
      <c r="K63" s="230">
        <f>SUM(K64:K123)</f>
        <v>0</v>
      </c>
      <c r="L63" s="230"/>
      <c r="M63" s="230">
        <f>SUM(M64:M123)</f>
        <v>0</v>
      </c>
      <c r="N63" s="229"/>
      <c r="O63" s="229">
        <f>SUM(O64:O123)</f>
        <v>0</v>
      </c>
      <c r="P63" s="229"/>
      <c r="Q63" s="229">
        <f>SUM(Q64:Q123)</f>
        <v>0</v>
      </c>
      <c r="R63" s="230"/>
      <c r="S63" s="230"/>
      <c r="T63" s="231"/>
      <c r="U63" s="225"/>
      <c r="V63" s="225">
        <f>SUM(V64:V123)</f>
        <v>0</v>
      </c>
      <c r="W63" s="225"/>
      <c r="X63" s="225"/>
      <c r="Y63" s="225"/>
      <c r="AG63" t="s">
        <v>234</v>
      </c>
    </row>
    <row r="64" spans="1:60" outlineLevel="1" x14ac:dyDescent="0.2">
      <c r="A64" s="233">
        <v>19</v>
      </c>
      <c r="B64" s="234" t="s">
        <v>1676</v>
      </c>
      <c r="C64" s="244" t="s">
        <v>1677</v>
      </c>
      <c r="D64" s="235" t="s">
        <v>1637</v>
      </c>
      <c r="E64" s="236">
        <v>1</v>
      </c>
      <c r="F64" s="237">
        <f>H64+J64</f>
        <v>0</v>
      </c>
      <c r="G64" s="237">
        <f>ROUND(E64*F64,2)</f>
        <v>0</v>
      </c>
      <c r="H64" s="238"/>
      <c r="I64" s="237">
        <f>ROUND(E64*H64,2)</f>
        <v>0</v>
      </c>
      <c r="J64" s="238"/>
      <c r="K64" s="237">
        <f>ROUND(E64*J64,2)</f>
        <v>0</v>
      </c>
      <c r="L64" s="237">
        <v>21</v>
      </c>
      <c r="M64" s="237">
        <f>G64*(1+L64/100)</f>
        <v>0</v>
      </c>
      <c r="N64" s="236">
        <v>0</v>
      </c>
      <c r="O64" s="236">
        <f>ROUND(E64*N64,2)</f>
        <v>0</v>
      </c>
      <c r="P64" s="236">
        <v>0</v>
      </c>
      <c r="Q64" s="236">
        <f>ROUND(E64*P64,2)</f>
        <v>0</v>
      </c>
      <c r="R64" s="237"/>
      <c r="S64" s="237" t="s">
        <v>497</v>
      </c>
      <c r="T64" s="239" t="s">
        <v>239</v>
      </c>
      <c r="U64" s="223">
        <v>0</v>
      </c>
      <c r="V64" s="223">
        <f>ROUND(E64*U64,2)</f>
        <v>0</v>
      </c>
      <c r="W64" s="223"/>
      <c r="X64" s="223" t="s">
        <v>262</v>
      </c>
      <c r="Y64" s="223" t="s">
        <v>241</v>
      </c>
      <c r="Z64" s="212"/>
      <c r="AA64" s="212"/>
      <c r="AB64" s="212"/>
      <c r="AC64" s="212"/>
      <c r="AD64" s="212"/>
      <c r="AE64" s="212"/>
      <c r="AF64" s="212"/>
      <c r="AG64" s="212" t="s">
        <v>1638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0" t="s">
        <v>112</v>
      </c>
      <c r="D65" s="259"/>
      <c r="E65" s="259"/>
      <c r="F65" s="259"/>
      <c r="G65" s="259"/>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1639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6"/>
      <c r="D66" s="241"/>
      <c r="E66" s="241"/>
      <c r="F66" s="241"/>
      <c r="G66" s="241"/>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243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3">
        <v>20</v>
      </c>
      <c r="B67" s="234" t="s">
        <v>1678</v>
      </c>
      <c r="C67" s="244" t="s">
        <v>1679</v>
      </c>
      <c r="D67" s="235" t="s">
        <v>1637</v>
      </c>
      <c r="E67" s="236">
        <v>1</v>
      </c>
      <c r="F67" s="237">
        <f>H67+J67</f>
        <v>0</v>
      </c>
      <c r="G67" s="237">
        <f>ROUND(E67*F67,2)</f>
        <v>0</v>
      </c>
      <c r="H67" s="238"/>
      <c r="I67" s="237">
        <f>ROUND(E67*H67,2)</f>
        <v>0</v>
      </c>
      <c r="J67" s="238"/>
      <c r="K67" s="237">
        <f>ROUND(E67*J67,2)</f>
        <v>0</v>
      </c>
      <c r="L67" s="237">
        <v>21</v>
      </c>
      <c r="M67" s="237">
        <f>G67*(1+L67/100)</f>
        <v>0</v>
      </c>
      <c r="N67" s="236">
        <v>0</v>
      </c>
      <c r="O67" s="236">
        <f>ROUND(E67*N67,2)</f>
        <v>0</v>
      </c>
      <c r="P67" s="236">
        <v>0</v>
      </c>
      <c r="Q67" s="236">
        <f>ROUND(E67*P67,2)</f>
        <v>0</v>
      </c>
      <c r="R67" s="237"/>
      <c r="S67" s="237" t="s">
        <v>497</v>
      </c>
      <c r="T67" s="239" t="s">
        <v>239</v>
      </c>
      <c r="U67" s="223">
        <v>0</v>
      </c>
      <c r="V67" s="223">
        <f>ROUND(E67*U67,2)</f>
        <v>0</v>
      </c>
      <c r="W67" s="223"/>
      <c r="X67" s="223" t="s">
        <v>262</v>
      </c>
      <c r="Y67" s="223" t="s">
        <v>241</v>
      </c>
      <c r="Z67" s="212"/>
      <c r="AA67" s="212"/>
      <c r="AB67" s="212"/>
      <c r="AC67" s="212"/>
      <c r="AD67" s="212"/>
      <c r="AE67" s="212"/>
      <c r="AF67" s="212"/>
      <c r="AG67" s="212" t="s">
        <v>1638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0" t="s">
        <v>112</v>
      </c>
      <c r="D68" s="259"/>
      <c r="E68" s="259"/>
      <c r="F68" s="259"/>
      <c r="G68" s="259"/>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1639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6"/>
      <c r="D69" s="241"/>
      <c r="E69" s="241"/>
      <c r="F69" s="241"/>
      <c r="G69" s="241"/>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243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3">
        <v>21</v>
      </c>
      <c r="B70" s="234" t="s">
        <v>1680</v>
      </c>
      <c r="C70" s="244" t="s">
        <v>1681</v>
      </c>
      <c r="D70" s="235" t="s">
        <v>1637</v>
      </c>
      <c r="E70" s="236">
        <v>1</v>
      </c>
      <c r="F70" s="237">
        <f>H70+J70</f>
        <v>0</v>
      </c>
      <c r="G70" s="237">
        <f>ROUND(E70*F70,2)</f>
        <v>0</v>
      </c>
      <c r="H70" s="238"/>
      <c r="I70" s="237">
        <f>ROUND(E70*H70,2)</f>
        <v>0</v>
      </c>
      <c r="J70" s="238"/>
      <c r="K70" s="237">
        <f>ROUND(E70*J70,2)</f>
        <v>0</v>
      </c>
      <c r="L70" s="237">
        <v>21</v>
      </c>
      <c r="M70" s="237">
        <f>G70*(1+L70/100)</f>
        <v>0</v>
      </c>
      <c r="N70" s="236">
        <v>0</v>
      </c>
      <c r="O70" s="236">
        <f>ROUND(E70*N70,2)</f>
        <v>0</v>
      </c>
      <c r="P70" s="236">
        <v>0</v>
      </c>
      <c r="Q70" s="236">
        <f>ROUND(E70*P70,2)</f>
        <v>0</v>
      </c>
      <c r="R70" s="237"/>
      <c r="S70" s="237" t="s">
        <v>497</v>
      </c>
      <c r="T70" s="239" t="s">
        <v>239</v>
      </c>
      <c r="U70" s="223">
        <v>0</v>
      </c>
      <c r="V70" s="223">
        <f>ROUND(E70*U70,2)</f>
        <v>0</v>
      </c>
      <c r="W70" s="223"/>
      <c r="X70" s="223" t="s">
        <v>262</v>
      </c>
      <c r="Y70" s="223" t="s">
        <v>241</v>
      </c>
      <c r="Z70" s="212"/>
      <c r="AA70" s="212"/>
      <c r="AB70" s="212"/>
      <c r="AC70" s="212"/>
      <c r="AD70" s="212"/>
      <c r="AE70" s="212"/>
      <c r="AF70" s="212"/>
      <c r="AG70" s="212" t="s">
        <v>1638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0" t="s">
        <v>112</v>
      </c>
      <c r="D71" s="259"/>
      <c r="E71" s="259"/>
      <c r="F71" s="259"/>
      <c r="G71" s="259"/>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1639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6"/>
      <c r="D72" s="241"/>
      <c r="E72" s="241"/>
      <c r="F72" s="241"/>
      <c r="G72" s="241"/>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243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3">
        <v>22</v>
      </c>
      <c r="B73" s="234" t="s">
        <v>1682</v>
      </c>
      <c r="C73" s="244" t="s">
        <v>1683</v>
      </c>
      <c r="D73" s="235" t="s">
        <v>1637</v>
      </c>
      <c r="E73" s="236">
        <v>6</v>
      </c>
      <c r="F73" s="237">
        <f>H73+J73</f>
        <v>0</v>
      </c>
      <c r="G73" s="237">
        <f>ROUND(E73*F73,2)</f>
        <v>0</v>
      </c>
      <c r="H73" s="238"/>
      <c r="I73" s="237">
        <f>ROUND(E73*H73,2)</f>
        <v>0</v>
      </c>
      <c r="J73" s="238"/>
      <c r="K73" s="237">
        <f>ROUND(E73*J73,2)</f>
        <v>0</v>
      </c>
      <c r="L73" s="237">
        <v>21</v>
      </c>
      <c r="M73" s="237">
        <f>G73*(1+L73/100)</f>
        <v>0</v>
      </c>
      <c r="N73" s="236">
        <v>0</v>
      </c>
      <c r="O73" s="236">
        <f>ROUND(E73*N73,2)</f>
        <v>0</v>
      </c>
      <c r="P73" s="236">
        <v>0</v>
      </c>
      <c r="Q73" s="236">
        <f>ROUND(E73*P73,2)</f>
        <v>0</v>
      </c>
      <c r="R73" s="237"/>
      <c r="S73" s="237" t="s">
        <v>497</v>
      </c>
      <c r="T73" s="239" t="s">
        <v>239</v>
      </c>
      <c r="U73" s="223">
        <v>0</v>
      </c>
      <c r="V73" s="223">
        <f>ROUND(E73*U73,2)</f>
        <v>0</v>
      </c>
      <c r="W73" s="223"/>
      <c r="X73" s="223" t="s">
        <v>262</v>
      </c>
      <c r="Y73" s="223" t="s">
        <v>241</v>
      </c>
      <c r="Z73" s="212"/>
      <c r="AA73" s="212"/>
      <c r="AB73" s="212"/>
      <c r="AC73" s="212"/>
      <c r="AD73" s="212"/>
      <c r="AE73" s="212"/>
      <c r="AF73" s="212"/>
      <c r="AG73" s="212" t="s">
        <v>1638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0" t="s">
        <v>112</v>
      </c>
      <c r="D74" s="259"/>
      <c r="E74" s="259"/>
      <c r="F74" s="259"/>
      <c r="G74" s="259"/>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1639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6"/>
      <c r="D75" s="241"/>
      <c r="E75" s="241"/>
      <c r="F75" s="241"/>
      <c r="G75" s="241"/>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243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3">
        <v>23</v>
      </c>
      <c r="B76" s="234" t="s">
        <v>1684</v>
      </c>
      <c r="C76" s="244" t="s">
        <v>1685</v>
      </c>
      <c r="D76" s="235" t="s">
        <v>1637</v>
      </c>
      <c r="E76" s="236">
        <v>1</v>
      </c>
      <c r="F76" s="237">
        <f>H76+J76</f>
        <v>0</v>
      </c>
      <c r="G76" s="237">
        <f>ROUND(E76*F76,2)</f>
        <v>0</v>
      </c>
      <c r="H76" s="238"/>
      <c r="I76" s="237">
        <f>ROUND(E76*H76,2)</f>
        <v>0</v>
      </c>
      <c r="J76" s="238"/>
      <c r="K76" s="237">
        <f>ROUND(E76*J76,2)</f>
        <v>0</v>
      </c>
      <c r="L76" s="237">
        <v>21</v>
      </c>
      <c r="M76" s="237">
        <f>G76*(1+L76/100)</f>
        <v>0</v>
      </c>
      <c r="N76" s="236">
        <v>0</v>
      </c>
      <c r="O76" s="236">
        <f>ROUND(E76*N76,2)</f>
        <v>0</v>
      </c>
      <c r="P76" s="236">
        <v>0</v>
      </c>
      <c r="Q76" s="236">
        <f>ROUND(E76*P76,2)</f>
        <v>0</v>
      </c>
      <c r="R76" s="237"/>
      <c r="S76" s="237" t="s">
        <v>497</v>
      </c>
      <c r="T76" s="239" t="s">
        <v>239</v>
      </c>
      <c r="U76" s="223">
        <v>0</v>
      </c>
      <c r="V76" s="223">
        <f>ROUND(E76*U76,2)</f>
        <v>0</v>
      </c>
      <c r="W76" s="223"/>
      <c r="X76" s="223" t="s">
        <v>262</v>
      </c>
      <c r="Y76" s="223" t="s">
        <v>241</v>
      </c>
      <c r="Z76" s="212"/>
      <c r="AA76" s="212"/>
      <c r="AB76" s="212"/>
      <c r="AC76" s="212"/>
      <c r="AD76" s="212"/>
      <c r="AE76" s="212"/>
      <c r="AF76" s="212"/>
      <c r="AG76" s="212" t="s">
        <v>1638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0" t="s">
        <v>112</v>
      </c>
      <c r="D77" s="259"/>
      <c r="E77" s="259"/>
      <c r="F77" s="259"/>
      <c r="G77" s="259"/>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1639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6"/>
      <c r="D78" s="241"/>
      <c r="E78" s="241"/>
      <c r="F78" s="241"/>
      <c r="G78" s="241"/>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243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24</v>
      </c>
      <c r="B79" s="234" t="s">
        <v>1686</v>
      </c>
      <c r="C79" s="244" t="s">
        <v>1687</v>
      </c>
      <c r="D79" s="235" t="s">
        <v>1637</v>
      </c>
      <c r="E79" s="236">
        <v>1</v>
      </c>
      <c r="F79" s="237">
        <f>H79+J79</f>
        <v>0</v>
      </c>
      <c r="G79" s="237">
        <f>ROUND(E79*F79,2)</f>
        <v>0</v>
      </c>
      <c r="H79" s="238"/>
      <c r="I79" s="237">
        <f>ROUND(E79*H79,2)</f>
        <v>0</v>
      </c>
      <c r="J79" s="238"/>
      <c r="K79" s="237">
        <f>ROUND(E79*J79,2)</f>
        <v>0</v>
      </c>
      <c r="L79" s="237">
        <v>21</v>
      </c>
      <c r="M79" s="237">
        <f>G79*(1+L79/100)</f>
        <v>0</v>
      </c>
      <c r="N79" s="236">
        <v>0</v>
      </c>
      <c r="O79" s="236">
        <f>ROUND(E79*N79,2)</f>
        <v>0</v>
      </c>
      <c r="P79" s="236">
        <v>0</v>
      </c>
      <c r="Q79" s="236">
        <f>ROUND(E79*P79,2)</f>
        <v>0</v>
      </c>
      <c r="R79" s="237"/>
      <c r="S79" s="237" t="s">
        <v>497</v>
      </c>
      <c r="T79" s="239" t="s">
        <v>239</v>
      </c>
      <c r="U79" s="223">
        <v>0</v>
      </c>
      <c r="V79" s="223">
        <f>ROUND(E79*U79,2)</f>
        <v>0</v>
      </c>
      <c r="W79" s="223"/>
      <c r="X79" s="223" t="s">
        <v>262</v>
      </c>
      <c r="Y79" s="223" t="s">
        <v>241</v>
      </c>
      <c r="Z79" s="212"/>
      <c r="AA79" s="212"/>
      <c r="AB79" s="212"/>
      <c r="AC79" s="212"/>
      <c r="AD79" s="212"/>
      <c r="AE79" s="212"/>
      <c r="AF79" s="212"/>
      <c r="AG79" s="212" t="s">
        <v>1638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0" t="s">
        <v>112</v>
      </c>
      <c r="D80" s="259"/>
      <c r="E80" s="259"/>
      <c r="F80" s="259"/>
      <c r="G80" s="259"/>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1639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6"/>
      <c r="D81" s="241"/>
      <c r="E81" s="241"/>
      <c r="F81" s="241"/>
      <c r="G81" s="241"/>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243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3">
        <v>25</v>
      </c>
      <c r="B82" s="234" t="s">
        <v>1688</v>
      </c>
      <c r="C82" s="244" t="s">
        <v>1689</v>
      </c>
      <c r="D82" s="235" t="s">
        <v>1637</v>
      </c>
      <c r="E82" s="236">
        <v>2</v>
      </c>
      <c r="F82" s="237">
        <f>H82+J82</f>
        <v>0</v>
      </c>
      <c r="G82" s="237">
        <f>ROUND(E82*F82,2)</f>
        <v>0</v>
      </c>
      <c r="H82" s="238"/>
      <c r="I82" s="237">
        <f>ROUND(E82*H82,2)</f>
        <v>0</v>
      </c>
      <c r="J82" s="238"/>
      <c r="K82" s="237">
        <f>ROUND(E82*J82,2)</f>
        <v>0</v>
      </c>
      <c r="L82" s="237">
        <v>21</v>
      </c>
      <c r="M82" s="237">
        <f>G82*(1+L82/100)</f>
        <v>0</v>
      </c>
      <c r="N82" s="236">
        <v>0</v>
      </c>
      <c r="O82" s="236">
        <f>ROUND(E82*N82,2)</f>
        <v>0</v>
      </c>
      <c r="P82" s="236">
        <v>0</v>
      </c>
      <c r="Q82" s="236">
        <f>ROUND(E82*P82,2)</f>
        <v>0</v>
      </c>
      <c r="R82" s="237"/>
      <c r="S82" s="237" t="s">
        <v>497</v>
      </c>
      <c r="T82" s="239" t="s">
        <v>239</v>
      </c>
      <c r="U82" s="223">
        <v>0</v>
      </c>
      <c r="V82" s="223">
        <f>ROUND(E82*U82,2)</f>
        <v>0</v>
      </c>
      <c r="W82" s="223"/>
      <c r="X82" s="223" t="s">
        <v>262</v>
      </c>
      <c r="Y82" s="223" t="s">
        <v>241</v>
      </c>
      <c r="Z82" s="212"/>
      <c r="AA82" s="212"/>
      <c r="AB82" s="212"/>
      <c r="AC82" s="212"/>
      <c r="AD82" s="212"/>
      <c r="AE82" s="212"/>
      <c r="AF82" s="212"/>
      <c r="AG82" s="212" t="s">
        <v>1638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0" t="s">
        <v>112</v>
      </c>
      <c r="D83" s="259"/>
      <c r="E83" s="259"/>
      <c r="F83" s="259"/>
      <c r="G83" s="259"/>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1639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6"/>
      <c r="D84" s="241"/>
      <c r="E84" s="241"/>
      <c r="F84" s="241"/>
      <c r="G84" s="241"/>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243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3">
        <v>26</v>
      </c>
      <c r="B85" s="234" t="s">
        <v>1690</v>
      </c>
      <c r="C85" s="244" t="s">
        <v>1691</v>
      </c>
      <c r="D85" s="235" t="s">
        <v>1637</v>
      </c>
      <c r="E85" s="236">
        <v>2</v>
      </c>
      <c r="F85" s="237">
        <f>H85+J85</f>
        <v>0</v>
      </c>
      <c r="G85" s="237">
        <f>ROUND(E85*F85,2)</f>
        <v>0</v>
      </c>
      <c r="H85" s="238"/>
      <c r="I85" s="237">
        <f>ROUND(E85*H85,2)</f>
        <v>0</v>
      </c>
      <c r="J85" s="238"/>
      <c r="K85" s="237">
        <f>ROUND(E85*J85,2)</f>
        <v>0</v>
      </c>
      <c r="L85" s="237">
        <v>21</v>
      </c>
      <c r="M85" s="237">
        <f>G85*(1+L85/100)</f>
        <v>0</v>
      </c>
      <c r="N85" s="236">
        <v>0</v>
      </c>
      <c r="O85" s="236">
        <f>ROUND(E85*N85,2)</f>
        <v>0</v>
      </c>
      <c r="P85" s="236">
        <v>0</v>
      </c>
      <c r="Q85" s="236">
        <f>ROUND(E85*P85,2)</f>
        <v>0</v>
      </c>
      <c r="R85" s="237"/>
      <c r="S85" s="237" t="s">
        <v>497</v>
      </c>
      <c r="T85" s="239" t="s">
        <v>239</v>
      </c>
      <c r="U85" s="223">
        <v>0</v>
      </c>
      <c r="V85" s="223">
        <f>ROUND(E85*U85,2)</f>
        <v>0</v>
      </c>
      <c r="W85" s="223"/>
      <c r="X85" s="223" t="s">
        <v>262</v>
      </c>
      <c r="Y85" s="223" t="s">
        <v>241</v>
      </c>
      <c r="Z85" s="212"/>
      <c r="AA85" s="212"/>
      <c r="AB85" s="212"/>
      <c r="AC85" s="212"/>
      <c r="AD85" s="212"/>
      <c r="AE85" s="212"/>
      <c r="AF85" s="212"/>
      <c r="AG85" s="212" t="s">
        <v>1638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0" t="s">
        <v>112</v>
      </c>
      <c r="D86" s="259"/>
      <c r="E86" s="259"/>
      <c r="F86" s="259"/>
      <c r="G86" s="259"/>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1639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6"/>
      <c r="D87" s="241"/>
      <c r="E87" s="241"/>
      <c r="F87" s="241"/>
      <c r="G87" s="241"/>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243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3">
        <v>27</v>
      </c>
      <c r="B88" s="234" t="s">
        <v>1692</v>
      </c>
      <c r="C88" s="244" t="s">
        <v>1693</v>
      </c>
      <c r="D88" s="235" t="s">
        <v>1637</v>
      </c>
      <c r="E88" s="236">
        <v>1</v>
      </c>
      <c r="F88" s="237">
        <f>H88+J88</f>
        <v>0</v>
      </c>
      <c r="G88" s="237">
        <f>ROUND(E88*F88,2)</f>
        <v>0</v>
      </c>
      <c r="H88" s="238"/>
      <c r="I88" s="237">
        <f>ROUND(E88*H88,2)</f>
        <v>0</v>
      </c>
      <c r="J88" s="238"/>
      <c r="K88" s="237">
        <f>ROUND(E88*J88,2)</f>
        <v>0</v>
      </c>
      <c r="L88" s="237">
        <v>21</v>
      </c>
      <c r="M88" s="237">
        <f>G88*(1+L88/100)</f>
        <v>0</v>
      </c>
      <c r="N88" s="236">
        <v>0</v>
      </c>
      <c r="O88" s="236">
        <f>ROUND(E88*N88,2)</f>
        <v>0</v>
      </c>
      <c r="P88" s="236">
        <v>0</v>
      </c>
      <c r="Q88" s="236">
        <f>ROUND(E88*P88,2)</f>
        <v>0</v>
      </c>
      <c r="R88" s="237"/>
      <c r="S88" s="237" t="s">
        <v>497</v>
      </c>
      <c r="T88" s="239" t="s">
        <v>239</v>
      </c>
      <c r="U88" s="223">
        <v>0</v>
      </c>
      <c r="V88" s="223">
        <f>ROUND(E88*U88,2)</f>
        <v>0</v>
      </c>
      <c r="W88" s="223"/>
      <c r="X88" s="223" t="s">
        <v>262</v>
      </c>
      <c r="Y88" s="223" t="s">
        <v>241</v>
      </c>
      <c r="Z88" s="212"/>
      <c r="AA88" s="212"/>
      <c r="AB88" s="212"/>
      <c r="AC88" s="212"/>
      <c r="AD88" s="212"/>
      <c r="AE88" s="212"/>
      <c r="AF88" s="212"/>
      <c r="AG88" s="212" t="s">
        <v>1638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0" t="s">
        <v>112</v>
      </c>
      <c r="D89" s="259"/>
      <c r="E89" s="259"/>
      <c r="F89" s="259"/>
      <c r="G89" s="259"/>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1639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6"/>
      <c r="D90" s="241"/>
      <c r="E90" s="241"/>
      <c r="F90" s="241"/>
      <c r="G90" s="241"/>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243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3">
        <v>28</v>
      </c>
      <c r="B91" s="234" t="s">
        <v>1694</v>
      </c>
      <c r="C91" s="244" t="s">
        <v>1695</v>
      </c>
      <c r="D91" s="235" t="s">
        <v>1637</v>
      </c>
      <c r="E91" s="236">
        <v>1</v>
      </c>
      <c r="F91" s="237">
        <f>H91+J91</f>
        <v>0</v>
      </c>
      <c r="G91" s="237">
        <f>ROUND(E91*F91,2)</f>
        <v>0</v>
      </c>
      <c r="H91" s="238"/>
      <c r="I91" s="237">
        <f>ROUND(E91*H91,2)</f>
        <v>0</v>
      </c>
      <c r="J91" s="238"/>
      <c r="K91" s="237">
        <f>ROUND(E91*J91,2)</f>
        <v>0</v>
      </c>
      <c r="L91" s="237">
        <v>21</v>
      </c>
      <c r="M91" s="237">
        <f>G91*(1+L91/100)</f>
        <v>0</v>
      </c>
      <c r="N91" s="236">
        <v>0</v>
      </c>
      <c r="O91" s="236">
        <f>ROUND(E91*N91,2)</f>
        <v>0</v>
      </c>
      <c r="P91" s="236">
        <v>0</v>
      </c>
      <c r="Q91" s="236">
        <f>ROUND(E91*P91,2)</f>
        <v>0</v>
      </c>
      <c r="R91" s="237"/>
      <c r="S91" s="237" t="s">
        <v>497</v>
      </c>
      <c r="T91" s="239" t="s">
        <v>239</v>
      </c>
      <c r="U91" s="223">
        <v>0</v>
      </c>
      <c r="V91" s="223">
        <f>ROUND(E91*U91,2)</f>
        <v>0</v>
      </c>
      <c r="W91" s="223"/>
      <c r="X91" s="223" t="s">
        <v>262</v>
      </c>
      <c r="Y91" s="223" t="s">
        <v>241</v>
      </c>
      <c r="Z91" s="212"/>
      <c r="AA91" s="212"/>
      <c r="AB91" s="212"/>
      <c r="AC91" s="212"/>
      <c r="AD91" s="212"/>
      <c r="AE91" s="212"/>
      <c r="AF91" s="212"/>
      <c r="AG91" s="212" t="s">
        <v>1638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0" t="s">
        <v>112</v>
      </c>
      <c r="D92" s="259"/>
      <c r="E92" s="259"/>
      <c r="F92" s="259"/>
      <c r="G92" s="259"/>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1639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6"/>
      <c r="D93" s="241"/>
      <c r="E93" s="241"/>
      <c r="F93" s="241"/>
      <c r="G93" s="241"/>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243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3">
        <v>29</v>
      </c>
      <c r="B94" s="234" t="s">
        <v>1696</v>
      </c>
      <c r="C94" s="244" t="s">
        <v>1697</v>
      </c>
      <c r="D94" s="235" t="s">
        <v>1637</v>
      </c>
      <c r="E94" s="236">
        <v>1</v>
      </c>
      <c r="F94" s="237">
        <f>H94+J94</f>
        <v>0</v>
      </c>
      <c r="G94" s="237">
        <f>ROUND(E94*F94,2)</f>
        <v>0</v>
      </c>
      <c r="H94" s="238"/>
      <c r="I94" s="237">
        <f>ROUND(E94*H94,2)</f>
        <v>0</v>
      </c>
      <c r="J94" s="238"/>
      <c r="K94" s="237">
        <f>ROUND(E94*J94,2)</f>
        <v>0</v>
      </c>
      <c r="L94" s="237">
        <v>21</v>
      </c>
      <c r="M94" s="237">
        <f>G94*(1+L94/100)</f>
        <v>0</v>
      </c>
      <c r="N94" s="236">
        <v>0</v>
      </c>
      <c r="O94" s="236">
        <f>ROUND(E94*N94,2)</f>
        <v>0</v>
      </c>
      <c r="P94" s="236">
        <v>0</v>
      </c>
      <c r="Q94" s="236">
        <f>ROUND(E94*P94,2)</f>
        <v>0</v>
      </c>
      <c r="R94" s="237"/>
      <c r="S94" s="237" t="s">
        <v>497</v>
      </c>
      <c r="T94" s="239" t="s">
        <v>239</v>
      </c>
      <c r="U94" s="223">
        <v>0</v>
      </c>
      <c r="V94" s="223">
        <f>ROUND(E94*U94,2)</f>
        <v>0</v>
      </c>
      <c r="W94" s="223"/>
      <c r="X94" s="223" t="s">
        <v>262</v>
      </c>
      <c r="Y94" s="223" t="s">
        <v>241</v>
      </c>
      <c r="Z94" s="212"/>
      <c r="AA94" s="212"/>
      <c r="AB94" s="212"/>
      <c r="AC94" s="212"/>
      <c r="AD94" s="212"/>
      <c r="AE94" s="212"/>
      <c r="AF94" s="212"/>
      <c r="AG94" s="212" t="s">
        <v>1638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0" t="s">
        <v>112</v>
      </c>
      <c r="D95" s="259"/>
      <c r="E95" s="259"/>
      <c r="F95" s="259"/>
      <c r="G95" s="259"/>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1639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6"/>
      <c r="D96" s="241"/>
      <c r="E96" s="241"/>
      <c r="F96" s="241"/>
      <c r="G96" s="241"/>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243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3">
        <v>30</v>
      </c>
      <c r="B97" s="234" t="s">
        <v>1698</v>
      </c>
      <c r="C97" s="244" t="s">
        <v>1699</v>
      </c>
      <c r="D97" s="235" t="s">
        <v>1637</v>
      </c>
      <c r="E97" s="236">
        <v>150</v>
      </c>
      <c r="F97" s="237">
        <f>H97+J97</f>
        <v>0</v>
      </c>
      <c r="G97" s="237">
        <f>ROUND(E97*F97,2)</f>
        <v>0</v>
      </c>
      <c r="H97" s="238"/>
      <c r="I97" s="237">
        <f>ROUND(E97*H97,2)</f>
        <v>0</v>
      </c>
      <c r="J97" s="238"/>
      <c r="K97" s="237">
        <f>ROUND(E97*J97,2)</f>
        <v>0</v>
      </c>
      <c r="L97" s="237">
        <v>21</v>
      </c>
      <c r="M97" s="237">
        <f>G97*(1+L97/100)</f>
        <v>0</v>
      </c>
      <c r="N97" s="236">
        <v>0</v>
      </c>
      <c r="O97" s="236">
        <f>ROUND(E97*N97,2)</f>
        <v>0</v>
      </c>
      <c r="P97" s="236">
        <v>0</v>
      </c>
      <c r="Q97" s="236">
        <f>ROUND(E97*P97,2)</f>
        <v>0</v>
      </c>
      <c r="R97" s="237"/>
      <c r="S97" s="237" t="s">
        <v>497</v>
      </c>
      <c r="T97" s="239" t="s">
        <v>239</v>
      </c>
      <c r="U97" s="223">
        <v>0</v>
      </c>
      <c r="V97" s="223">
        <f>ROUND(E97*U97,2)</f>
        <v>0</v>
      </c>
      <c r="W97" s="223"/>
      <c r="X97" s="223" t="s">
        <v>262</v>
      </c>
      <c r="Y97" s="223" t="s">
        <v>241</v>
      </c>
      <c r="Z97" s="212"/>
      <c r="AA97" s="212"/>
      <c r="AB97" s="212"/>
      <c r="AC97" s="212"/>
      <c r="AD97" s="212"/>
      <c r="AE97" s="212"/>
      <c r="AF97" s="212"/>
      <c r="AG97" s="212" t="s">
        <v>1638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0" t="s">
        <v>112</v>
      </c>
      <c r="D98" s="259"/>
      <c r="E98" s="259"/>
      <c r="F98" s="259"/>
      <c r="G98" s="259"/>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1639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6"/>
      <c r="D99" s="241"/>
      <c r="E99" s="241"/>
      <c r="F99" s="241"/>
      <c r="G99" s="241"/>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243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3">
        <v>31</v>
      </c>
      <c r="B100" s="234" t="s">
        <v>1700</v>
      </c>
      <c r="C100" s="244" t="s">
        <v>1701</v>
      </c>
      <c r="D100" s="235" t="s">
        <v>1702</v>
      </c>
      <c r="E100" s="236">
        <v>1086</v>
      </c>
      <c r="F100" s="237">
        <f>H100+J100</f>
        <v>0</v>
      </c>
      <c r="G100" s="237">
        <f>ROUND(E100*F100,2)</f>
        <v>0</v>
      </c>
      <c r="H100" s="238"/>
      <c r="I100" s="237">
        <f>ROUND(E100*H100,2)</f>
        <v>0</v>
      </c>
      <c r="J100" s="238"/>
      <c r="K100" s="237">
        <f>ROUND(E100*J100,2)</f>
        <v>0</v>
      </c>
      <c r="L100" s="237">
        <v>21</v>
      </c>
      <c r="M100" s="237">
        <f>G100*(1+L100/100)</f>
        <v>0</v>
      </c>
      <c r="N100" s="236">
        <v>0</v>
      </c>
      <c r="O100" s="236">
        <f>ROUND(E100*N100,2)</f>
        <v>0</v>
      </c>
      <c r="P100" s="236">
        <v>0</v>
      </c>
      <c r="Q100" s="236">
        <f>ROUND(E100*P100,2)</f>
        <v>0</v>
      </c>
      <c r="R100" s="237"/>
      <c r="S100" s="237" t="s">
        <v>497</v>
      </c>
      <c r="T100" s="239" t="s">
        <v>239</v>
      </c>
      <c r="U100" s="223">
        <v>0</v>
      </c>
      <c r="V100" s="223">
        <f>ROUND(E100*U100,2)</f>
        <v>0</v>
      </c>
      <c r="W100" s="223"/>
      <c r="X100" s="223" t="s">
        <v>262</v>
      </c>
      <c r="Y100" s="223" t="s">
        <v>241</v>
      </c>
      <c r="Z100" s="212"/>
      <c r="AA100" s="212"/>
      <c r="AB100" s="212"/>
      <c r="AC100" s="212"/>
      <c r="AD100" s="212"/>
      <c r="AE100" s="212"/>
      <c r="AF100" s="212"/>
      <c r="AG100" s="212" t="s">
        <v>1638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0" t="s">
        <v>112</v>
      </c>
      <c r="D101" s="259"/>
      <c r="E101" s="259"/>
      <c r="F101" s="259"/>
      <c r="G101" s="259"/>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1639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56"/>
      <c r="D102" s="241"/>
      <c r="E102" s="241"/>
      <c r="F102" s="241"/>
      <c r="G102" s="241"/>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243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3">
        <v>32</v>
      </c>
      <c r="B103" s="234" t="s">
        <v>1703</v>
      </c>
      <c r="C103" s="244" t="s">
        <v>1704</v>
      </c>
      <c r="D103" s="235" t="s">
        <v>1469</v>
      </c>
      <c r="E103" s="236">
        <v>10</v>
      </c>
      <c r="F103" s="237">
        <f>H103+J103</f>
        <v>0</v>
      </c>
      <c r="G103" s="237">
        <f>ROUND(E103*F103,2)</f>
        <v>0</v>
      </c>
      <c r="H103" s="238"/>
      <c r="I103" s="237">
        <f>ROUND(E103*H103,2)</f>
        <v>0</v>
      </c>
      <c r="J103" s="238"/>
      <c r="K103" s="237">
        <f>ROUND(E103*J103,2)</f>
        <v>0</v>
      </c>
      <c r="L103" s="237">
        <v>21</v>
      </c>
      <c r="M103" s="237">
        <f>G103*(1+L103/100)</f>
        <v>0</v>
      </c>
      <c r="N103" s="236">
        <v>0</v>
      </c>
      <c r="O103" s="236">
        <f>ROUND(E103*N103,2)</f>
        <v>0</v>
      </c>
      <c r="P103" s="236">
        <v>0</v>
      </c>
      <c r="Q103" s="236">
        <f>ROUND(E103*P103,2)</f>
        <v>0</v>
      </c>
      <c r="R103" s="237"/>
      <c r="S103" s="237" t="s">
        <v>497</v>
      </c>
      <c r="T103" s="239" t="s">
        <v>239</v>
      </c>
      <c r="U103" s="223">
        <v>0</v>
      </c>
      <c r="V103" s="223">
        <f>ROUND(E103*U103,2)</f>
        <v>0</v>
      </c>
      <c r="W103" s="223"/>
      <c r="X103" s="223" t="s">
        <v>262</v>
      </c>
      <c r="Y103" s="223" t="s">
        <v>241</v>
      </c>
      <c r="Z103" s="212"/>
      <c r="AA103" s="212"/>
      <c r="AB103" s="212"/>
      <c r="AC103" s="212"/>
      <c r="AD103" s="212"/>
      <c r="AE103" s="212"/>
      <c r="AF103" s="212"/>
      <c r="AG103" s="212" t="s">
        <v>1638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0" t="s">
        <v>112</v>
      </c>
      <c r="D104" s="259"/>
      <c r="E104" s="259"/>
      <c r="F104" s="259"/>
      <c r="G104" s="259"/>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1639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6"/>
      <c r="D105" s="241"/>
      <c r="E105" s="241"/>
      <c r="F105" s="241"/>
      <c r="G105" s="241"/>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243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3">
        <v>33</v>
      </c>
      <c r="B106" s="234" t="s">
        <v>1705</v>
      </c>
      <c r="C106" s="244" t="s">
        <v>1706</v>
      </c>
      <c r="D106" s="235" t="s">
        <v>1702</v>
      </c>
      <c r="E106" s="236">
        <v>32</v>
      </c>
      <c r="F106" s="237">
        <f>H106+J106</f>
        <v>0</v>
      </c>
      <c r="G106" s="237">
        <f>ROUND(E106*F106,2)</f>
        <v>0</v>
      </c>
      <c r="H106" s="238"/>
      <c r="I106" s="237">
        <f>ROUND(E106*H106,2)</f>
        <v>0</v>
      </c>
      <c r="J106" s="238"/>
      <c r="K106" s="237">
        <f>ROUND(E106*J106,2)</f>
        <v>0</v>
      </c>
      <c r="L106" s="237">
        <v>21</v>
      </c>
      <c r="M106" s="237">
        <f>G106*(1+L106/100)</f>
        <v>0</v>
      </c>
      <c r="N106" s="236">
        <v>0</v>
      </c>
      <c r="O106" s="236">
        <f>ROUND(E106*N106,2)</f>
        <v>0</v>
      </c>
      <c r="P106" s="236">
        <v>0</v>
      </c>
      <c r="Q106" s="236">
        <f>ROUND(E106*P106,2)</f>
        <v>0</v>
      </c>
      <c r="R106" s="237"/>
      <c r="S106" s="237" t="s">
        <v>497</v>
      </c>
      <c r="T106" s="239" t="s">
        <v>239</v>
      </c>
      <c r="U106" s="223">
        <v>0</v>
      </c>
      <c r="V106" s="223">
        <f>ROUND(E106*U106,2)</f>
        <v>0</v>
      </c>
      <c r="W106" s="223"/>
      <c r="X106" s="223" t="s">
        <v>262</v>
      </c>
      <c r="Y106" s="223" t="s">
        <v>241</v>
      </c>
      <c r="Z106" s="212"/>
      <c r="AA106" s="212"/>
      <c r="AB106" s="212"/>
      <c r="AC106" s="212"/>
      <c r="AD106" s="212"/>
      <c r="AE106" s="212"/>
      <c r="AF106" s="212"/>
      <c r="AG106" s="212" t="s">
        <v>1638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0" t="s">
        <v>112</v>
      </c>
      <c r="D107" s="259"/>
      <c r="E107" s="259"/>
      <c r="F107" s="259"/>
      <c r="G107" s="259"/>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1639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6"/>
      <c r="D108" s="241"/>
      <c r="E108" s="241"/>
      <c r="F108" s="241"/>
      <c r="G108" s="241"/>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243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3">
        <v>34</v>
      </c>
      <c r="B109" s="234" t="s">
        <v>1707</v>
      </c>
      <c r="C109" s="244" t="s">
        <v>1708</v>
      </c>
      <c r="D109" s="235" t="s">
        <v>1702</v>
      </c>
      <c r="E109" s="236">
        <v>28</v>
      </c>
      <c r="F109" s="237">
        <f>H109+J109</f>
        <v>0</v>
      </c>
      <c r="G109" s="237">
        <f>ROUND(E109*F109,2)</f>
        <v>0</v>
      </c>
      <c r="H109" s="238"/>
      <c r="I109" s="237">
        <f>ROUND(E109*H109,2)</f>
        <v>0</v>
      </c>
      <c r="J109" s="238"/>
      <c r="K109" s="237">
        <f>ROUND(E109*J109,2)</f>
        <v>0</v>
      </c>
      <c r="L109" s="237">
        <v>21</v>
      </c>
      <c r="M109" s="237">
        <f>G109*(1+L109/100)</f>
        <v>0</v>
      </c>
      <c r="N109" s="236">
        <v>0</v>
      </c>
      <c r="O109" s="236">
        <f>ROUND(E109*N109,2)</f>
        <v>0</v>
      </c>
      <c r="P109" s="236">
        <v>0</v>
      </c>
      <c r="Q109" s="236">
        <f>ROUND(E109*P109,2)</f>
        <v>0</v>
      </c>
      <c r="R109" s="237"/>
      <c r="S109" s="237" t="s">
        <v>497</v>
      </c>
      <c r="T109" s="239" t="s">
        <v>239</v>
      </c>
      <c r="U109" s="223">
        <v>0</v>
      </c>
      <c r="V109" s="223">
        <f>ROUND(E109*U109,2)</f>
        <v>0</v>
      </c>
      <c r="W109" s="223"/>
      <c r="X109" s="223" t="s">
        <v>262</v>
      </c>
      <c r="Y109" s="223" t="s">
        <v>241</v>
      </c>
      <c r="Z109" s="212"/>
      <c r="AA109" s="212"/>
      <c r="AB109" s="212"/>
      <c r="AC109" s="212"/>
      <c r="AD109" s="212"/>
      <c r="AE109" s="212"/>
      <c r="AF109" s="212"/>
      <c r="AG109" s="212" t="s">
        <v>1638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0" t="s">
        <v>112</v>
      </c>
      <c r="D110" s="259"/>
      <c r="E110" s="259"/>
      <c r="F110" s="259"/>
      <c r="G110" s="259"/>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1639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6"/>
      <c r="D111" s="241"/>
      <c r="E111" s="241"/>
      <c r="F111" s="241"/>
      <c r="G111" s="241"/>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243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3">
        <v>35</v>
      </c>
      <c r="B112" s="234" t="s">
        <v>1709</v>
      </c>
      <c r="C112" s="244" t="s">
        <v>1710</v>
      </c>
      <c r="D112" s="235" t="s">
        <v>1702</v>
      </c>
      <c r="E112" s="236">
        <v>8</v>
      </c>
      <c r="F112" s="237">
        <f>H112+J112</f>
        <v>0</v>
      </c>
      <c r="G112" s="237">
        <f>ROUND(E112*F112,2)</f>
        <v>0</v>
      </c>
      <c r="H112" s="238"/>
      <c r="I112" s="237">
        <f>ROUND(E112*H112,2)</f>
        <v>0</v>
      </c>
      <c r="J112" s="238"/>
      <c r="K112" s="237">
        <f>ROUND(E112*J112,2)</f>
        <v>0</v>
      </c>
      <c r="L112" s="237">
        <v>21</v>
      </c>
      <c r="M112" s="237">
        <f>G112*(1+L112/100)</f>
        <v>0</v>
      </c>
      <c r="N112" s="236">
        <v>0</v>
      </c>
      <c r="O112" s="236">
        <f>ROUND(E112*N112,2)</f>
        <v>0</v>
      </c>
      <c r="P112" s="236">
        <v>0</v>
      </c>
      <c r="Q112" s="236">
        <f>ROUND(E112*P112,2)</f>
        <v>0</v>
      </c>
      <c r="R112" s="237"/>
      <c r="S112" s="237" t="s">
        <v>497</v>
      </c>
      <c r="T112" s="239" t="s">
        <v>239</v>
      </c>
      <c r="U112" s="223">
        <v>0</v>
      </c>
      <c r="V112" s="223">
        <f>ROUND(E112*U112,2)</f>
        <v>0</v>
      </c>
      <c r="W112" s="223"/>
      <c r="X112" s="223" t="s">
        <v>262</v>
      </c>
      <c r="Y112" s="223" t="s">
        <v>241</v>
      </c>
      <c r="Z112" s="212"/>
      <c r="AA112" s="212"/>
      <c r="AB112" s="212"/>
      <c r="AC112" s="212"/>
      <c r="AD112" s="212"/>
      <c r="AE112" s="212"/>
      <c r="AF112" s="212"/>
      <c r="AG112" s="212" t="s">
        <v>1638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0" t="s">
        <v>112</v>
      </c>
      <c r="D113" s="259"/>
      <c r="E113" s="259"/>
      <c r="F113" s="259"/>
      <c r="G113" s="259"/>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1639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6"/>
      <c r="D114" s="241"/>
      <c r="E114" s="241"/>
      <c r="F114" s="241"/>
      <c r="G114" s="241"/>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243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3">
        <v>36</v>
      </c>
      <c r="B115" s="234" t="s">
        <v>1711</v>
      </c>
      <c r="C115" s="244" t="s">
        <v>1712</v>
      </c>
      <c r="D115" s="235" t="s">
        <v>1469</v>
      </c>
      <c r="E115" s="236">
        <v>5</v>
      </c>
      <c r="F115" s="237">
        <f>H115+J115</f>
        <v>0</v>
      </c>
      <c r="G115" s="237">
        <f>ROUND(E115*F115,2)</f>
        <v>0</v>
      </c>
      <c r="H115" s="238"/>
      <c r="I115" s="237">
        <f>ROUND(E115*H115,2)</f>
        <v>0</v>
      </c>
      <c r="J115" s="238"/>
      <c r="K115" s="237">
        <f>ROUND(E115*J115,2)</f>
        <v>0</v>
      </c>
      <c r="L115" s="237">
        <v>21</v>
      </c>
      <c r="M115" s="237">
        <f>G115*(1+L115/100)</f>
        <v>0</v>
      </c>
      <c r="N115" s="236">
        <v>0</v>
      </c>
      <c r="O115" s="236">
        <f>ROUND(E115*N115,2)</f>
        <v>0</v>
      </c>
      <c r="P115" s="236">
        <v>0</v>
      </c>
      <c r="Q115" s="236">
        <f>ROUND(E115*P115,2)</f>
        <v>0</v>
      </c>
      <c r="R115" s="237"/>
      <c r="S115" s="237" t="s">
        <v>497</v>
      </c>
      <c r="T115" s="239" t="s">
        <v>239</v>
      </c>
      <c r="U115" s="223">
        <v>0</v>
      </c>
      <c r="V115" s="223">
        <f>ROUND(E115*U115,2)</f>
        <v>0</v>
      </c>
      <c r="W115" s="223"/>
      <c r="X115" s="223" t="s">
        <v>262</v>
      </c>
      <c r="Y115" s="223" t="s">
        <v>241</v>
      </c>
      <c r="Z115" s="212"/>
      <c r="AA115" s="212"/>
      <c r="AB115" s="212"/>
      <c r="AC115" s="212"/>
      <c r="AD115" s="212"/>
      <c r="AE115" s="212"/>
      <c r="AF115" s="212"/>
      <c r="AG115" s="212" t="s">
        <v>1638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0" t="s">
        <v>112</v>
      </c>
      <c r="D116" s="259"/>
      <c r="E116" s="259"/>
      <c r="F116" s="259"/>
      <c r="G116" s="259"/>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1639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6"/>
      <c r="D117" s="241"/>
      <c r="E117" s="241"/>
      <c r="F117" s="241"/>
      <c r="G117" s="241"/>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243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3">
        <v>37</v>
      </c>
      <c r="B118" s="234" t="s">
        <v>1713</v>
      </c>
      <c r="C118" s="244" t="s">
        <v>1714</v>
      </c>
      <c r="D118" s="235" t="s">
        <v>1702</v>
      </c>
      <c r="E118" s="236">
        <v>135</v>
      </c>
      <c r="F118" s="237">
        <f>H118+J118</f>
        <v>0</v>
      </c>
      <c r="G118" s="237">
        <f>ROUND(E118*F118,2)</f>
        <v>0</v>
      </c>
      <c r="H118" s="238"/>
      <c r="I118" s="237">
        <f>ROUND(E118*H118,2)</f>
        <v>0</v>
      </c>
      <c r="J118" s="238"/>
      <c r="K118" s="237">
        <f>ROUND(E118*J118,2)</f>
        <v>0</v>
      </c>
      <c r="L118" s="237">
        <v>21</v>
      </c>
      <c r="M118" s="237">
        <f>G118*(1+L118/100)</f>
        <v>0</v>
      </c>
      <c r="N118" s="236">
        <v>0</v>
      </c>
      <c r="O118" s="236">
        <f>ROUND(E118*N118,2)</f>
        <v>0</v>
      </c>
      <c r="P118" s="236">
        <v>0</v>
      </c>
      <c r="Q118" s="236">
        <f>ROUND(E118*P118,2)</f>
        <v>0</v>
      </c>
      <c r="R118" s="237"/>
      <c r="S118" s="237" t="s">
        <v>497</v>
      </c>
      <c r="T118" s="239" t="s">
        <v>239</v>
      </c>
      <c r="U118" s="223">
        <v>0</v>
      </c>
      <c r="V118" s="223">
        <f>ROUND(E118*U118,2)</f>
        <v>0</v>
      </c>
      <c r="W118" s="223"/>
      <c r="X118" s="223" t="s">
        <v>262</v>
      </c>
      <c r="Y118" s="223" t="s">
        <v>241</v>
      </c>
      <c r="Z118" s="212"/>
      <c r="AA118" s="212"/>
      <c r="AB118" s="212"/>
      <c r="AC118" s="212"/>
      <c r="AD118" s="212"/>
      <c r="AE118" s="212"/>
      <c r="AF118" s="212"/>
      <c r="AG118" s="212" t="s">
        <v>1638</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0" t="s">
        <v>112</v>
      </c>
      <c r="D119" s="259"/>
      <c r="E119" s="259"/>
      <c r="F119" s="259"/>
      <c r="G119" s="259"/>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1639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6"/>
      <c r="D120" s="241"/>
      <c r="E120" s="241"/>
      <c r="F120" s="241"/>
      <c r="G120" s="241"/>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243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3">
        <v>38</v>
      </c>
      <c r="B121" s="234" t="s">
        <v>1715</v>
      </c>
      <c r="C121" s="244" t="s">
        <v>1716</v>
      </c>
      <c r="D121" s="235" t="s">
        <v>1717</v>
      </c>
      <c r="E121" s="236">
        <v>80</v>
      </c>
      <c r="F121" s="237">
        <f>H121+J121</f>
        <v>0</v>
      </c>
      <c r="G121" s="237">
        <f>ROUND(E121*F121,2)</f>
        <v>0</v>
      </c>
      <c r="H121" s="238"/>
      <c r="I121" s="237">
        <f>ROUND(E121*H121,2)</f>
        <v>0</v>
      </c>
      <c r="J121" s="238"/>
      <c r="K121" s="237">
        <f>ROUND(E121*J121,2)</f>
        <v>0</v>
      </c>
      <c r="L121" s="237">
        <v>21</v>
      </c>
      <c r="M121" s="237">
        <f>G121*(1+L121/100)</f>
        <v>0</v>
      </c>
      <c r="N121" s="236">
        <v>0</v>
      </c>
      <c r="O121" s="236">
        <f>ROUND(E121*N121,2)</f>
        <v>0</v>
      </c>
      <c r="P121" s="236">
        <v>0</v>
      </c>
      <c r="Q121" s="236">
        <f>ROUND(E121*P121,2)</f>
        <v>0</v>
      </c>
      <c r="R121" s="237"/>
      <c r="S121" s="237" t="s">
        <v>497</v>
      </c>
      <c r="T121" s="239" t="s">
        <v>239</v>
      </c>
      <c r="U121" s="223">
        <v>0</v>
      </c>
      <c r="V121" s="223">
        <f>ROUND(E121*U121,2)</f>
        <v>0</v>
      </c>
      <c r="W121" s="223"/>
      <c r="X121" s="223" t="s">
        <v>262</v>
      </c>
      <c r="Y121" s="223" t="s">
        <v>241</v>
      </c>
      <c r="Z121" s="212"/>
      <c r="AA121" s="212"/>
      <c r="AB121" s="212"/>
      <c r="AC121" s="212"/>
      <c r="AD121" s="212"/>
      <c r="AE121" s="212"/>
      <c r="AF121" s="212"/>
      <c r="AG121" s="212" t="s">
        <v>1638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0" t="s">
        <v>112</v>
      </c>
      <c r="D122" s="259"/>
      <c r="E122" s="259"/>
      <c r="F122" s="259"/>
      <c r="G122" s="259"/>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1639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6"/>
      <c r="D123" s="241"/>
      <c r="E123" s="241"/>
      <c r="F123" s="241"/>
      <c r="G123" s="241"/>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243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6" t="s">
        <v>233</v>
      </c>
      <c r="B124" s="227" t="s">
        <v>106</v>
      </c>
      <c r="C124" s="243" t="s">
        <v>107</v>
      </c>
      <c r="D124" s="228"/>
      <c r="E124" s="229"/>
      <c r="F124" s="230"/>
      <c r="G124" s="230">
        <f>SUMIF(AG125:AG127,"&lt;&gt;NOR",G125:G127)</f>
        <v>0</v>
      </c>
      <c r="H124" s="230"/>
      <c r="I124" s="230">
        <f>SUM(I125:I127)</f>
        <v>0</v>
      </c>
      <c r="J124" s="230"/>
      <c r="K124" s="230">
        <f>SUM(K125:K127)</f>
        <v>0</v>
      </c>
      <c r="L124" s="230"/>
      <c r="M124" s="230">
        <f>SUM(M125:M127)</f>
        <v>0</v>
      </c>
      <c r="N124" s="229"/>
      <c r="O124" s="229">
        <f>SUM(O125:O127)</f>
        <v>0</v>
      </c>
      <c r="P124" s="229"/>
      <c r="Q124" s="229">
        <f>SUM(Q125:Q127)</f>
        <v>0</v>
      </c>
      <c r="R124" s="230"/>
      <c r="S124" s="230"/>
      <c r="T124" s="231"/>
      <c r="U124" s="225"/>
      <c r="V124" s="225">
        <f>SUM(V125:V127)</f>
        <v>0</v>
      </c>
      <c r="W124" s="225"/>
      <c r="X124" s="225"/>
      <c r="Y124" s="225"/>
      <c r="AG124" t="s">
        <v>234</v>
      </c>
    </row>
    <row r="125" spans="1:60" outlineLevel="1" x14ac:dyDescent="0.2">
      <c r="A125" s="233">
        <v>39</v>
      </c>
      <c r="B125" s="234" t="s">
        <v>1718</v>
      </c>
      <c r="C125" s="244" t="s">
        <v>1719</v>
      </c>
      <c r="D125" s="235" t="s">
        <v>1469</v>
      </c>
      <c r="E125" s="236">
        <v>10</v>
      </c>
      <c r="F125" s="237">
        <f>H125+J125</f>
        <v>0</v>
      </c>
      <c r="G125" s="237">
        <f>ROUND(E125*F125,2)</f>
        <v>0</v>
      </c>
      <c r="H125" s="238"/>
      <c r="I125" s="237">
        <f>ROUND(E125*H125,2)</f>
        <v>0</v>
      </c>
      <c r="J125" s="238"/>
      <c r="K125" s="237">
        <f>ROUND(E125*J125,2)</f>
        <v>0</v>
      </c>
      <c r="L125" s="237">
        <v>21</v>
      </c>
      <c r="M125" s="237">
        <f>G125*(1+L125/100)</f>
        <v>0</v>
      </c>
      <c r="N125" s="236">
        <v>0</v>
      </c>
      <c r="O125" s="236">
        <f>ROUND(E125*N125,2)</f>
        <v>0</v>
      </c>
      <c r="P125" s="236">
        <v>0</v>
      </c>
      <c r="Q125" s="236">
        <f>ROUND(E125*P125,2)</f>
        <v>0</v>
      </c>
      <c r="R125" s="237"/>
      <c r="S125" s="237" t="s">
        <v>497</v>
      </c>
      <c r="T125" s="239" t="s">
        <v>239</v>
      </c>
      <c r="U125" s="223">
        <v>0</v>
      </c>
      <c r="V125" s="223">
        <f>ROUND(E125*U125,2)</f>
        <v>0</v>
      </c>
      <c r="W125" s="223"/>
      <c r="X125" s="223" t="s">
        <v>262</v>
      </c>
      <c r="Y125" s="223" t="s">
        <v>241</v>
      </c>
      <c r="Z125" s="212"/>
      <c r="AA125" s="212"/>
      <c r="AB125" s="212"/>
      <c r="AC125" s="212"/>
      <c r="AD125" s="212"/>
      <c r="AE125" s="212"/>
      <c r="AF125" s="212"/>
      <c r="AG125" s="212" t="s">
        <v>1638</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0" t="s">
        <v>112</v>
      </c>
      <c r="D126" s="259"/>
      <c r="E126" s="259"/>
      <c r="F126" s="259"/>
      <c r="G126" s="259"/>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1639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6"/>
      <c r="D127" s="241"/>
      <c r="E127" s="241"/>
      <c r="F127" s="241"/>
      <c r="G127" s="241"/>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243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6" t="s">
        <v>233</v>
      </c>
      <c r="B128" s="227" t="s">
        <v>108</v>
      </c>
      <c r="C128" s="243" t="s">
        <v>109</v>
      </c>
      <c r="D128" s="228"/>
      <c r="E128" s="229"/>
      <c r="F128" s="230"/>
      <c r="G128" s="230">
        <f>SUMIF(AG129:AG131,"&lt;&gt;NOR",G129:G131)</f>
        <v>0</v>
      </c>
      <c r="H128" s="230"/>
      <c r="I128" s="230">
        <f>SUM(I129:I131)</f>
        <v>0</v>
      </c>
      <c r="J128" s="230"/>
      <c r="K128" s="230">
        <f>SUM(K129:K131)</f>
        <v>0</v>
      </c>
      <c r="L128" s="230"/>
      <c r="M128" s="230">
        <f>SUM(M129:M131)</f>
        <v>0</v>
      </c>
      <c r="N128" s="229"/>
      <c r="O128" s="229">
        <f>SUM(O129:O131)</f>
        <v>0</v>
      </c>
      <c r="P128" s="229"/>
      <c r="Q128" s="229">
        <f>SUM(Q129:Q131)</f>
        <v>0</v>
      </c>
      <c r="R128" s="230"/>
      <c r="S128" s="230"/>
      <c r="T128" s="231"/>
      <c r="U128" s="225"/>
      <c r="V128" s="225">
        <f>SUM(V129:V131)</f>
        <v>0</v>
      </c>
      <c r="W128" s="225"/>
      <c r="X128" s="225"/>
      <c r="Y128" s="225"/>
      <c r="AG128" t="s">
        <v>234</v>
      </c>
    </row>
    <row r="129" spans="1:60" outlineLevel="1" x14ac:dyDescent="0.2">
      <c r="A129" s="233">
        <v>40</v>
      </c>
      <c r="B129" s="234" t="s">
        <v>1720</v>
      </c>
      <c r="C129" s="244" t="s">
        <v>1721</v>
      </c>
      <c r="D129" s="235" t="s">
        <v>450</v>
      </c>
      <c r="E129" s="236">
        <v>80</v>
      </c>
      <c r="F129" s="237">
        <f>H129+J129</f>
        <v>0</v>
      </c>
      <c r="G129" s="237">
        <f>ROUND(E129*F129,2)</f>
        <v>0</v>
      </c>
      <c r="H129" s="238"/>
      <c r="I129" s="237">
        <f>ROUND(E129*H129,2)</f>
        <v>0</v>
      </c>
      <c r="J129" s="238"/>
      <c r="K129" s="237">
        <f>ROUND(E129*J129,2)</f>
        <v>0</v>
      </c>
      <c r="L129" s="237">
        <v>21</v>
      </c>
      <c r="M129" s="237">
        <f>G129*(1+L129/100)</f>
        <v>0</v>
      </c>
      <c r="N129" s="236">
        <v>0</v>
      </c>
      <c r="O129" s="236">
        <f>ROUND(E129*N129,2)</f>
        <v>0</v>
      </c>
      <c r="P129" s="236">
        <v>0</v>
      </c>
      <c r="Q129" s="236">
        <f>ROUND(E129*P129,2)</f>
        <v>0</v>
      </c>
      <c r="R129" s="237"/>
      <c r="S129" s="237" t="s">
        <v>497</v>
      </c>
      <c r="T129" s="239" t="s">
        <v>239</v>
      </c>
      <c r="U129" s="223">
        <v>0</v>
      </c>
      <c r="V129" s="223">
        <f>ROUND(E129*U129,2)</f>
        <v>0</v>
      </c>
      <c r="W129" s="223"/>
      <c r="X129" s="223" t="s">
        <v>262</v>
      </c>
      <c r="Y129" s="223" t="s">
        <v>241</v>
      </c>
      <c r="Z129" s="212"/>
      <c r="AA129" s="212"/>
      <c r="AB129" s="212"/>
      <c r="AC129" s="212"/>
      <c r="AD129" s="212"/>
      <c r="AE129" s="212"/>
      <c r="AF129" s="212"/>
      <c r="AG129" s="212" t="s">
        <v>1638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0" t="s">
        <v>112</v>
      </c>
      <c r="D130" s="259"/>
      <c r="E130" s="259"/>
      <c r="F130" s="259"/>
      <c r="G130" s="259"/>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1639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6"/>
      <c r="D131" s="241"/>
      <c r="E131" s="241"/>
      <c r="F131" s="241"/>
      <c r="G131" s="241"/>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243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
      <c r="A132" s="226" t="s">
        <v>233</v>
      </c>
      <c r="B132" s="227" t="s">
        <v>110</v>
      </c>
      <c r="C132" s="243" t="s">
        <v>111</v>
      </c>
      <c r="D132" s="228"/>
      <c r="E132" s="229"/>
      <c r="F132" s="230"/>
      <c r="G132" s="230">
        <f>SUMIF(AG133:AG141,"&lt;&gt;NOR",G133:G141)</f>
        <v>0</v>
      </c>
      <c r="H132" s="230"/>
      <c r="I132" s="230">
        <f>SUM(I133:I141)</f>
        <v>0</v>
      </c>
      <c r="J132" s="230"/>
      <c r="K132" s="230">
        <f>SUM(K133:K141)</f>
        <v>0</v>
      </c>
      <c r="L132" s="230"/>
      <c r="M132" s="230">
        <f>SUM(M133:M141)</f>
        <v>0</v>
      </c>
      <c r="N132" s="229"/>
      <c r="O132" s="229">
        <f>SUM(O133:O141)</f>
        <v>0</v>
      </c>
      <c r="P132" s="229"/>
      <c r="Q132" s="229">
        <f>SUM(Q133:Q141)</f>
        <v>0</v>
      </c>
      <c r="R132" s="230"/>
      <c r="S132" s="230"/>
      <c r="T132" s="231"/>
      <c r="U132" s="225"/>
      <c r="V132" s="225">
        <f>SUM(V133:V141)</f>
        <v>0</v>
      </c>
      <c r="W132" s="225"/>
      <c r="X132" s="225"/>
      <c r="Y132" s="225"/>
      <c r="AG132" t="s">
        <v>234</v>
      </c>
    </row>
    <row r="133" spans="1:60" outlineLevel="1" x14ac:dyDescent="0.2">
      <c r="A133" s="233">
        <v>41</v>
      </c>
      <c r="B133" s="234" t="s">
        <v>1722</v>
      </c>
      <c r="C133" s="244" t="s">
        <v>1723</v>
      </c>
      <c r="D133" s="235" t="s">
        <v>1642</v>
      </c>
      <c r="E133" s="236">
        <v>1</v>
      </c>
      <c r="F133" s="237">
        <f>H133+J133</f>
        <v>0</v>
      </c>
      <c r="G133" s="237">
        <f>ROUND(E133*F133,2)</f>
        <v>0</v>
      </c>
      <c r="H133" s="238"/>
      <c r="I133" s="237">
        <f>ROUND(E133*H133,2)</f>
        <v>0</v>
      </c>
      <c r="J133" s="238"/>
      <c r="K133" s="237">
        <f>ROUND(E133*J133,2)</f>
        <v>0</v>
      </c>
      <c r="L133" s="237">
        <v>21</v>
      </c>
      <c r="M133" s="237">
        <f>G133*(1+L133/100)</f>
        <v>0</v>
      </c>
      <c r="N133" s="236">
        <v>0</v>
      </c>
      <c r="O133" s="236">
        <f>ROUND(E133*N133,2)</f>
        <v>0</v>
      </c>
      <c r="P133" s="236">
        <v>0</v>
      </c>
      <c r="Q133" s="236">
        <f>ROUND(E133*P133,2)</f>
        <v>0</v>
      </c>
      <c r="R133" s="237"/>
      <c r="S133" s="237" t="s">
        <v>497</v>
      </c>
      <c r="T133" s="239" t="s">
        <v>239</v>
      </c>
      <c r="U133" s="223">
        <v>0</v>
      </c>
      <c r="V133" s="223">
        <f>ROUND(E133*U133,2)</f>
        <v>0</v>
      </c>
      <c r="W133" s="223"/>
      <c r="X133" s="223" t="s">
        <v>262</v>
      </c>
      <c r="Y133" s="223" t="s">
        <v>241</v>
      </c>
      <c r="Z133" s="212"/>
      <c r="AA133" s="212"/>
      <c r="AB133" s="212"/>
      <c r="AC133" s="212"/>
      <c r="AD133" s="212"/>
      <c r="AE133" s="212"/>
      <c r="AF133" s="212"/>
      <c r="AG133" s="212" t="s">
        <v>1638</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0" t="s">
        <v>112</v>
      </c>
      <c r="D134" s="259"/>
      <c r="E134" s="259"/>
      <c r="F134" s="259"/>
      <c r="G134" s="259"/>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1639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6"/>
      <c r="D135" s="241"/>
      <c r="E135" s="241"/>
      <c r="F135" s="241"/>
      <c r="G135" s="241"/>
      <c r="H135" s="223"/>
      <c r="I135" s="223"/>
      <c r="J135" s="223"/>
      <c r="K135" s="223"/>
      <c r="L135" s="223"/>
      <c r="M135" s="223"/>
      <c r="N135" s="222"/>
      <c r="O135" s="222"/>
      <c r="P135" s="222"/>
      <c r="Q135" s="222"/>
      <c r="R135" s="223"/>
      <c r="S135" s="223"/>
      <c r="T135" s="223"/>
      <c r="U135" s="223"/>
      <c r="V135" s="223"/>
      <c r="W135" s="223"/>
      <c r="X135" s="223"/>
      <c r="Y135" s="223"/>
      <c r="Z135" s="212"/>
      <c r="AA135" s="212"/>
      <c r="AB135" s="212"/>
      <c r="AC135" s="212"/>
      <c r="AD135" s="212"/>
      <c r="AE135" s="212"/>
      <c r="AF135" s="212"/>
      <c r="AG135" s="212" t="s">
        <v>243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3">
        <v>42</v>
      </c>
      <c r="B136" s="234" t="s">
        <v>1724</v>
      </c>
      <c r="C136" s="244" t="s">
        <v>1725</v>
      </c>
      <c r="D136" s="235" t="s">
        <v>1717</v>
      </c>
      <c r="E136" s="236">
        <v>5</v>
      </c>
      <c r="F136" s="237">
        <f>H136+J136</f>
        <v>0</v>
      </c>
      <c r="G136" s="237">
        <f>ROUND(E136*F136,2)</f>
        <v>0</v>
      </c>
      <c r="H136" s="238"/>
      <c r="I136" s="237">
        <f>ROUND(E136*H136,2)</f>
        <v>0</v>
      </c>
      <c r="J136" s="238"/>
      <c r="K136" s="237">
        <f>ROUND(E136*J136,2)</f>
        <v>0</v>
      </c>
      <c r="L136" s="237">
        <v>21</v>
      </c>
      <c r="M136" s="237">
        <f>G136*(1+L136/100)</f>
        <v>0</v>
      </c>
      <c r="N136" s="236">
        <v>0</v>
      </c>
      <c r="O136" s="236">
        <f>ROUND(E136*N136,2)</f>
        <v>0</v>
      </c>
      <c r="P136" s="236">
        <v>0</v>
      </c>
      <c r="Q136" s="236">
        <f>ROUND(E136*P136,2)</f>
        <v>0</v>
      </c>
      <c r="R136" s="237"/>
      <c r="S136" s="237" t="s">
        <v>497</v>
      </c>
      <c r="T136" s="239" t="s">
        <v>239</v>
      </c>
      <c r="U136" s="223">
        <v>0</v>
      </c>
      <c r="V136" s="223">
        <f>ROUND(E136*U136,2)</f>
        <v>0</v>
      </c>
      <c r="W136" s="223"/>
      <c r="X136" s="223" t="s">
        <v>262</v>
      </c>
      <c r="Y136" s="223" t="s">
        <v>241</v>
      </c>
      <c r="Z136" s="212"/>
      <c r="AA136" s="212"/>
      <c r="AB136" s="212"/>
      <c r="AC136" s="212"/>
      <c r="AD136" s="212"/>
      <c r="AE136" s="212"/>
      <c r="AF136" s="212"/>
      <c r="AG136" s="212" t="s">
        <v>1638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0" t="s">
        <v>112</v>
      </c>
      <c r="D137" s="259"/>
      <c r="E137" s="259"/>
      <c r="F137" s="259"/>
      <c r="G137" s="259"/>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1639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6"/>
      <c r="D138" s="241"/>
      <c r="E138" s="241"/>
      <c r="F138" s="241"/>
      <c r="G138" s="241"/>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243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3">
        <v>43</v>
      </c>
      <c r="B139" s="234" t="s">
        <v>1726</v>
      </c>
      <c r="C139" s="244" t="s">
        <v>1727</v>
      </c>
      <c r="D139" s="235" t="s">
        <v>1642</v>
      </c>
      <c r="E139" s="236">
        <v>1</v>
      </c>
      <c r="F139" s="237">
        <f>H139+J139</f>
        <v>0</v>
      </c>
      <c r="G139" s="237">
        <f>ROUND(E139*F139,2)</f>
        <v>0</v>
      </c>
      <c r="H139" s="238"/>
      <c r="I139" s="237">
        <f>ROUND(E139*H139,2)</f>
        <v>0</v>
      </c>
      <c r="J139" s="238"/>
      <c r="K139" s="237">
        <f>ROUND(E139*J139,2)</f>
        <v>0</v>
      </c>
      <c r="L139" s="237">
        <v>21</v>
      </c>
      <c r="M139" s="237">
        <f>G139*(1+L139/100)</f>
        <v>0</v>
      </c>
      <c r="N139" s="236">
        <v>0</v>
      </c>
      <c r="O139" s="236">
        <f>ROUND(E139*N139,2)</f>
        <v>0</v>
      </c>
      <c r="P139" s="236">
        <v>0</v>
      </c>
      <c r="Q139" s="236">
        <f>ROUND(E139*P139,2)</f>
        <v>0</v>
      </c>
      <c r="R139" s="237"/>
      <c r="S139" s="237" t="s">
        <v>497</v>
      </c>
      <c r="T139" s="239" t="s">
        <v>239</v>
      </c>
      <c r="U139" s="223">
        <v>0</v>
      </c>
      <c r="V139" s="223">
        <f>ROUND(E139*U139,2)</f>
        <v>0</v>
      </c>
      <c r="W139" s="223"/>
      <c r="X139" s="223" t="s">
        <v>262</v>
      </c>
      <c r="Y139" s="223" t="s">
        <v>241</v>
      </c>
      <c r="Z139" s="212"/>
      <c r="AA139" s="212"/>
      <c r="AB139" s="212"/>
      <c r="AC139" s="212"/>
      <c r="AD139" s="212"/>
      <c r="AE139" s="212"/>
      <c r="AF139" s="212"/>
      <c r="AG139" s="212" t="s">
        <v>1638</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0" t="s">
        <v>112</v>
      </c>
      <c r="D140" s="259"/>
      <c r="E140" s="259"/>
      <c r="F140" s="259"/>
      <c r="G140" s="259"/>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1639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6"/>
      <c r="D141" s="241"/>
      <c r="E141" s="241"/>
      <c r="F141" s="241"/>
      <c r="G141" s="241"/>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243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6" t="s">
        <v>233</v>
      </c>
      <c r="B142" s="227" t="s">
        <v>112</v>
      </c>
      <c r="C142" s="243" t="s">
        <v>113</v>
      </c>
      <c r="D142" s="228"/>
      <c r="E142" s="229"/>
      <c r="F142" s="230"/>
      <c r="G142" s="230">
        <f>SUMIF(AG143:AG144,"&lt;&gt;NOR",G143:G144)</f>
        <v>0</v>
      </c>
      <c r="H142" s="230"/>
      <c r="I142" s="230">
        <f>SUM(I143:I144)</f>
        <v>0</v>
      </c>
      <c r="J142" s="230"/>
      <c r="K142" s="230">
        <f>SUM(K143:K144)</f>
        <v>0</v>
      </c>
      <c r="L142" s="230"/>
      <c r="M142" s="230">
        <f>SUM(M143:M144)</f>
        <v>0</v>
      </c>
      <c r="N142" s="229"/>
      <c r="O142" s="229">
        <f>SUM(O143:O144)</f>
        <v>0</v>
      </c>
      <c r="P142" s="229"/>
      <c r="Q142" s="229">
        <f>SUM(Q143:Q144)</f>
        <v>0</v>
      </c>
      <c r="R142" s="230"/>
      <c r="S142" s="230"/>
      <c r="T142" s="231"/>
      <c r="U142" s="225"/>
      <c r="V142" s="225">
        <f>SUM(V143:V144)</f>
        <v>0</v>
      </c>
      <c r="W142" s="225"/>
      <c r="X142" s="225"/>
      <c r="Y142" s="225"/>
      <c r="AG142" t="s">
        <v>234</v>
      </c>
    </row>
    <row r="143" spans="1:60" outlineLevel="1" x14ac:dyDescent="0.2">
      <c r="A143" s="233">
        <v>44</v>
      </c>
      <c r="B143" s="234" t="s">
        <v>112</v>
      </c>
      <c r="C143" s="244" t="s">
        <v>1728</v>
      </c>
      <c r="D143" s="235"/>
      <c r="E143" s="236">
        <v>0</v>
      </c>
      <c r="F143" s="237">
        <f>H143+J143</f>
        <v>0</v>
      </c>
      <c r="G143" s="237">
        <f>ROUND(E143*F143,2)</f>
        <v>0</v>
      </c>
      <c r="H143" s="238"/>
      <c r="I143" s="237">
        <f>ROUND(E143*H143,2)</f>
        <v>0</v>
      </c>
      <c r="J143" s="238"/>
      <c r="K143" s="237">
        <f>ROUND(E143*J143,2)</f>
        <v>0</v>
      </c>
      <c r="L143" s="237">
        <v>21</v>
      </c>
      <c r="M143" s="237">
        <f>G143*(1+L143/100)</f>
        <v>0</v>
      </c>
      <c r="N143" s="236">
        <v>0</v>
      </c>
      <c r="O143" s="236">
        <f>ROUND(E143*N143,2)</f>
        <v>0</v>
      </c>
      <c r="P143" s="236">
        <v>0</v>
      </c>
      <c r="Q143" s="236">
        <f>ROUND(E143*P143,2)</f>
        <v>0</v>
      </c>
      <c r="R143" s="237"/>
      <c r="S143" s="237" t="s">
        <v>497</v>
      </c>
      <c r="T143" s="239" t="s">
        <v>239</v>
      </c>
      <c r="U143" s="223">
        <v>0</v>
      </c>
      <c r="V143" s="223">
        <f>ROUND(E143*U143,2)</f>
        <v>0</v>
      </c>
      <c r="W143" s="223"/>
      <c r="X143" s="223" t="s">
        <v>262</v>
      </c>
      <c r="Y143" s="223" t="s">
        <v>241</v>
      </c>
      <c r="Z143" s="212"/>
      <c r="AA143" s="212"/>
      <c r="AB143" s="212"/>
      <c r="AC143" s="212"/>
      <c r="AD143" s="212"/>
      <c r="AE143" s="212"/>
      <c r="AF143" s="212"/>
      <c r="AG143" s="212" t="s">
        <v>263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5"/>
      <c r="D144" s="242"/>
      <c r="E144" s="242"/>
      <c r="F144" s="242"/>
      <c r="G144" s="242"/>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243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33" x14ac:dyDescent="0.2">
      <c r="A145" s="3"/>
      <c r="B145" s="4"/>
      <c r="C145" s="246"/>
      <c r="D145" s="6"/>
      <c r="E145" s="3"/>
      <c r="F145" s="3"/>
      <c r="G145" s="3"/>
      <c r="H145" s="3"/>
      <c r="I145" s="3"/>
      <c r="J145" s="3"/>
      <c r="K145" s="3"/>
      <c r="L145" s="3"/>
      <c r="M145" s="3"/>
      <c r="N145" s="3"/>
      <c r="O145" s="3"/>
      <c r="P145" s="3"/>
      <c r="Q145" s="3"/>
      <c r="R145" s="3"/>
      <c r="S145" s="3"/>
      <c r="T145" s="3"/>
      <c r="U145" s="3"/>
      <c r="V145" s="3"/>
      <c r="W145" s="3"/>
      <c r="X145" s="3"/>
      <c r="Y145" s="3"/>
      <c r="AE145">
        <v>15</v>
      </c>
      <c r="AF145">
        <v>21</v>
      </c>
      <c r="AG145" t="s">
        <v>219</v>
      </c>
    </row>
    <row r="146" spans="1:33" x14ac:dyDescent="0.2">
      <c r="A146" s="215"/>
      <c r="B146" s="216" t="s">
        <v>29</v>
      </c>
      <c r="C146" s="247"/>
      <c r="D146" s="217"/>
      <c r="E146" s="218"/>
      <c r="F146" s="218"/>
      <c r="G146" s="232">
        <f>G8+G63+G124+G128+G132+G142</f>
        <v>0</v>
      </c>
      <c r="H146" s="3"/>
      <c r="I146" s="3"/>
      <c r="J146" s="3"/>
      <c r="K146" s="3"/>
      <c r="L146" s="3"/>
      <c r="M146" s="3"/>
      <c r="N146" s="3"/>
      <c r="O146" s="3"/>
      <c r="P146" s="3"/>
      <c r="Q146" s="3"/>
      <c r="R146" s="3"/>
      <c r="S146" s="3"/>
      <c r="T146" s="3"/>
      <c r="U146" s="3"/>
      <c r="V146" s="3"/>
      <c r="W146" s="3"/>
      <c r="X146" s="3"/>
      <c r="Y146" s="3"/>
      <c r="AE146">
        <f>SUMIF(L7:L144,AE145,G7:G144)</f>
        <v>0</v>
      </c>
      <c r="AF146">
        <f>SUMIF(L7:L144,AF145,G7:G144)</f>
        <v>0</v>
      </c>
      <c r="AG146" t="s">
        <v>255</v>
      </c>
    </row>
    <row r="147" spans="1:33" x14ac:dyDescent="0.2">
      <c r="C147" s="248"/>
      <c r="D147" s="10"/>
      <c r="AG147" t="s">
        <v>256</v>
      </c>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zV6WWBQBCx+C7oO94B2fBFQSI76yDL8Zjh9vuF0MpucUpWTAMSd4IFsRb0PfX1kffWGVuQ3OM2Zxn47cQbIfA==" saltValue="juk5GUjrZHiyZmgJdcYwzg==" spinCount="100000" sheet="1" formatRows="0"/>
  <mergeCells count="91">
    <mergeCell ref="C144:G144"/>
    <mergeCell ref="C134:G134"/>
    <mergeCell ref="C135:G135"/>
    <mergeCell ref="C137:G137"/>
    <mergeCell ref="C138:G138"/>
    <mergeCell ref="C140:G140"/>
    <mergeCell ref="C141:G141"/>
    <mergeCell ref="C122:G122"/>
    <mergeCell ref="C123:G123"/>
    <mergeCell ref="C126:G126"/>
    <mergeCell ref="C127:G127"/>
    <mergeCell ref="C130:G130"/>
    <mergeCell ref="C131:G131"/>
    <mergeCell ref="C113:G113"/>
    <mergeCell ref="C114:G114"/>
    <mergeCell ref="C116:G116"/>
    <mergeCell ref="C117:G117"/>
    <mergeCell ref="C119:G119"/>
    <mergeCell ref="C120:G120"/>
    <mergeCell ref="C104:G104"/>
    <mergeCell ref="C105:G105"/>
    <mergeCell ref="C107:G107"/>
    <mergeCell ref="C108:G108"/>
    <mergeCell ref="C110:G110"/>
    <mergeCell ref="C111:G111"/>
    <mergeCell ref="C95:G95"/>
    <mergeCell ref="C96:G96"/>
    <mergeCell ref="C98:G98"/>
    <mergeCell ref="C99:G99"/>
    <mergeCell ref="C101:G101"/>
    <mergeCell ref="C102:G102"/>
    <mergeCell ref="C86:G86"/>
    <mergeCell ref="C87:G87"/>
    <mergeCell ref="C89:G89"/>
    <mergeCell ref="C90:G90"/>
    <mergeCell ref="C92:G92"/>
    <mergeCell ref="C93:G93"/>
    <mergeCell ref="C77:G77"/>
    <mergeCell ref="C78:G78"/>
    <mergeCell ref="C80:G80"/>
    <mergeCell ref="C81:G81"/>
    <mergeCell ref="C83:G83"/>
    <mergeCell ref="C84:G84"/>
    <mergeCell ref="C68:G68"/>
    <mergeCell ref="C69:G69"/>
    <mergeCell ref="C71:G71"/>
    <mergeCell ref="C72:G72"/>
    <mergeCell ref="C74:G74"/>
    <mergeCell ref="C75:G75"/>
    <mergeCell ref="C58:G58"/>
    <mergeCell ref="C59:G59"/>
    <mergeCell ref="C61:G61"/>
    <mergeCell ref="C62:G62"/>
    <mergeCell ref="C65:G65"/>
    <mergeCell ref="C66:G66"/>
    <mergeCell ref="C49:G49"/>
    <mergeCell ref="C50:G50"/>
    <mergeCell ref="C52:G52"/>
    <mergeCell ref="C53:G53"/>
    <mergeCell ref="C55:G55"/>
    <mergeCell ref="C56:G56"/>
    <mergeCell ref="C40:G40"/>
    <mergeCell ref="C41:G41"/>
    <mergeCell ref="C43:G43"/>
    <mergeCell ref="C44:G44"/>
    <mergeCell ref="C46:G46"/>
    <mergeCell ref="C47:G47"/>
    <mergeCell ref="C31:G31"/>
    <mergeCell ref="C32:G32"/>
    <mergeCell ref="C34:G34"/>
    <mergeCell ref="C35:G35"/>
    <mergeCell ref="C37:G37"/>
    <mergeCell ref="C38:G38"/>
    <mergeCell ref="C22:G22"/>
    <mergeCell ref="C23:G23"/>
    <mergeCell ref="C25:G25"/>
    <mergeCell ref="C26:G26"/>
    <mergeCell ref="C28:G28"/>
    <mergeCell ref="C29:G29"/>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EDD3-749D-437A-BE88-E0ACC36A350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60</v>
      </c>
      <c r="C3" s="201" t="s">
        <v>61</v>
      </c>
      <c r="D3" s="199"/>
      <c r="E3" s="199"/>
      <c r="F3" s="199"/>
      <c r="G3" s="200"/>
      <c r="AC3" s="176" t="s">
        <v>206</v>
      </c>
      <c r="AG3" t="s">
        <v>209</v>
      </c>
    </row>
    <row r="4" spans="1:60" ht="24.95" customHeight="1" x14ac:dyDescent="0.2">
      <c r="A4" s="202" t="s">
        <v>9</v>
      </c>
      <c r="B4" s="203" t="s">
        <v>62</v>
      </c>
      <c r="C4" s="204" t="s">
        <v>63</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112</v>
      </c>
      <c r="C8" s="243" t="s">
        <v>113</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234</v>
      </c>
    </row>
    <row r="9" spans="1:60" outlineLevel="1" x14ac:dyDescent="0.2">
      <c r="A9" s="233">
        <v>1</v>
      </c>
      <c r="B9" s="234" t="s">
        <v>112</v>
      </c>
      <c r="C9" s="244" t="s">
        <v>1728</v>
      </c>
      <c r="D9" s="235"/>
      <c r="E9" s="236">
        <v>0</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497</v>
      </c>
      <c r="T9" s="239" t="s">
        <v>239</v>
      </c>
      <c r="U9" s="223">
        <v>0</v>
      </c>
      <c r="V9" s="223">
        <f>ROUND(E9*U9,2)</f>
        <v>0</v>
      </c>
      <c r="W9" s="223"/>
      <c r="X9" s="223" t="s">
        <v>262</v>
      </c>
      <c r="Y9" s="223" t="s">
        <v>241</v>
      </c>
      <c r="Z9" s="212"/>
      <c r="AA9" s="212"/>
      <c r="AB9" s="212"/>
      <c r="AC9" s="212"/>
      <c r="AD9" s="212"/>
      <c r="AE9" s="212"/>
      <c r="AF9" s="212"/>
      <c r="AG9" s="212" t="s">
        <v>263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6" t="s">
        <v>233</v>
      </c>
      <c r="B11" s="227" t="s">
        <v>114</v>
      </c>
      <c r="C11" s="243" t="s">
        <v>115</v>
      </c>
      <c r="D11" s="228"/>
      <c r="E11" s="229"/>
      <c r="F11" s="230"/>
      <c r="G11" s="230">
        <f>SUMIF(AG12:AG30,"&lt;&gt;NOR",G12:G30)</f>
        <v>0</v>
      </c>
      <c r="H11" s="230"/>
      <c r="I11" s="230">
        <f>SUM(I12:I30)</f>
        <v>0</v>
      </c>
      <c r="J11" s="230"/>
      <c r="K11" s="230">
        <f>SUM(K12:K30)</f>
        <v>0</v>
      </c>
      <c r="L11" s="230"/>
      <c r="M11" s="230">
        <f>SUM(M12:M30)</f>
        <v>0</v>
      </c>
      <c r="N11" s="229"/>
      <c r="O11" s="229">
        <f>SUM(O12:O30)</f>
        <v>0</v>
      </c>
      <c r="P11" s="229"/>
      <c r="Q11" s="229">
        <f>SUM(Q12:Q30)</f>
        <v>0</v>
      </c>
      <c r="R11" s="230"/>
      <c r="S11" s="230"/>
      <c r="T11" s="231"/>
      <c r="U11" s="225"/>
      <c r="V11" s="225">
        <f>SUM(V12:V30)</f>
        <v>4.6500000000000004</v>
      </c>
      <c r="W11" s="225"/>
      <c r="X11" s="225"/>
      <c r="Y11" s="225"/>
      <c r="AG11" t="s">
        <v>234</v>
      </c>
    </row>
    <row r="12" spans="1:60" outlineLevel="1" x14ac:dyDescent="0.2">
      <c r="A12" s="233">
        <v>2</v>
      </c>
      <c r="B12" s="234" t="s">
        <v>275</v>
      </c>
      <c r="C12" s="244" t="s">
        <v>276</v>
      </c>
      <c r="D12" s="235" t="s">
        <v>260</v>
      </c>
      <c r="E12" s="236">
        <v>10.56</v>
      </c>
      <c r="F12" s="237">
        <f>H12+J12</f>
        <v>0</v>
      </c>
      <c r="G12" s="237">
        <f>ROUND(E12*F12,2)</f>
        <v>0</v>
      </c>
      <c r="H12" s="238"/>
      <c r="I12" s="237">
        <f>ROUND(E12*H12,2)</f>
        <v>0</v>
      </c>
      <c r="J12" s="238"/>
      <c r="K12" s="237">
        <f>ROUND(E12*J12,2)</f>
        <v>0</v>
      </c>
      <c r="L12" s="237">
        <v>21</v>
      </c>
      <c r="M12" s="237">
        <f>G12*(1+L12/100)</f>
        <v>0</v>
      </c>
      <c r="N12" s="236">
        <v>0</v>
      </c>
      <c r="O12" s="236">
        <f>ROUND(E12*N12,2)</f>
        <v>0</v>
      </c>
      <c r="P12" s="236">
        <v>0</v>
      </c>
      <c r="Q12" s="236">
        <f>ROUND(E12*P12,2)</f>
        <v>0</v>
      </c>
      <c r="R12" s="237" t="s">
        <v>261</v>
      </c>
      <c r="S12" s="237" t="s">
        <v>238</v>
      </c>
      <c r="T12" s="239" t="s">
        <v>238</v>
      </c>
      <c r="U12" s="223">
        <v>0.23</v>
      </c>
      <c r="V12" s="223">
        <f>ROUND(E12*U12,2)</f>
        <v>2.4300000000000002</v>
      </c>
      <c r="W12" s="223"/>
      <c r="X12" s="223" t="s">
        <v>262</v>
      </c>
      <c r="Y12" s="223" t="s">
        <v>241</v>
      </c>
      <c r="Z12" s="212"/>
      <c r="AA12" s="212"/>
      <c r="AB12" s="212"/>
      <c r="AC12" s="212"/>
      <c r="AD12" s="212"/>
      <c r="AE12" s="212"/>
      <c r="AF12" s="212"/>
      <c r="AG12" s="212" t="s">
        <v>263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54" t="s">
        <v>277</v>
      </c>
      <c r="D13" s="251"/>
      <c r="E13" s="251"/>
      <c r="F13" s="251"/>
      <c r="G13" s="251"/>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265</v>
      </c>
      <c r="AH13" s="212"/>
      <c r="AI13" s="212"/>
      <c r="AJ13" s="212"/>
      <c r="AK13" s="212"/>
      <c r="AL13" s="212"/>
      <c r="AM13" s="212"/>
      <c r="AN13" s="212"/>
      <c r="AO13" s="212"/>
      <c r="AP13" s="212"/>
      <c r="AQ13" s="212"/>
      <c r="AR13" s="212"/>
      <c r="AS13" s="212"/>
      <c r="AT13" s="212"/>
      <c r="AU13" s="212"/>
      <c r="AV13" s="212"/>
      <c r="AW13" s="212"/>
      <c r="AX13" s="212"/>
      <c r="AY13" s="212"/>
      <c r="AZ13" s="212"/>
      <c r="BA13" s="252" t="str">
        <f>C13</f>
        <v>zapažených i nezapažených s urovnáním dna do předepsaného profilu a spádu, s přehozením výkopku na přilehlém terénu na vzdálenost do 3 m od podélné osy rýhy nebo s naložením výkopku na dopravní prostředek.</v>
      </c>
      <c r="BB13" s="212"/>
      <c r="BC13" s="212"/>
      <c r="BD13" s="212"/>
      <c r="BE13" s="212"/>
      <c r="BF13" s="212"/>
      <c r="BG13" s="212"/>
      <c r="BH13" s="212"/>
    </row>
    <row r="14" spans="1:60" outlineLevel="2" x14ac:dyDescent="0.2">
      <c r="A14" s="219"/>
      <c r="B14" s="220"/>
      <c r="C14" s="255" t="s">
        <v>1729</v>
      </c>
      <c r="D14" s="249"/>
      <c r="E14" s="250">
        <v>10.56</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267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6"/>
      <c r="D15" s="241"/>
      <c r="E15" s="241"/>
      <c r="F15" s="241"/>
      <c r="G15" s="241"/>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243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3">
        <v>3</v>
      </c>
      <c r="B16" s="234" t="s">
        <v>301</v>
      </c>
      <c r="C16" s="244" t="s">
        <v>302</v>
      </c>
      <c r="D16" s="235" t="s">
        <v>260</v>
      </c>
      <c r="E16" s="236">
        <v>7.76</v>
      </c>
      <c r="F16" s="237">
        <f>H16+J16</f>
        <v>0</v>
      </c>
      <c r="G16" s="237">
        <f>ROUND(E16*F16,2)</f>
        <v>0</v>
      </c>
      <c r="H16" s="238"/>
      <c r="I16" s="237">
        <f>ROUND(E16*H16,2)</f>
        <v>0</v>
      </c>
      <c r="J16" s="238"/>
      <c r="K16" s="237">
        <f>ROUND(E16*J16,2)</f>
        <v>0</v>
      </c>
      <c r="L16" s="237">
        <v>21</v>
      </c>
      <c r="M16" s="237">
        <f>G16*(1+L16/100)</f>
        <v>0</v>
      </c>
      <c r="N16" s="236">
        <v>0</v>
      </c>
      <c r="O16" s="236">
        <f>ROUND(E16*N16,2)</f>
        <v>0</v>
      </c>
      <c r="P16" s="236">
        <v>0</v>
      </c>
      <c r="Q16" s="236">
        <f>ROUND(E16*P16,2)</f>
        <v>0</v>
      </c>
      <c r="R16" s="237" t="s">
        <v>261</v>
      </c>
      <c r="S16" s="237" t="s">
        <v>238</v>
      </c>
      <c r="T16" s="239" t="s">
        <v>238</v>
      </c>
      <c r="U16" s="223">
        <v>1.0999999999999999E-2</v>
      </c>
      <c r="V16" s="223">
        <f>ROUND(E16*U16,2)</f>
        <v>0.09</v>
      </c>
      <c r="W16" s="223"/>
      <c r="X16" s="223" t="s">
        <v>262</v>
      </c>
      <c r="Y16" s="223" t="s">
        <v>241</v>
      </c>
      <c r="Z16" s="212"/>
      <c r="AA16" s="212"/>
      <c r="AB16" s="212"/>
      <c r="AC16" s="212"/>
      <c r="AD16" s="212"/>
      <c r="AE16" s="212"/>
      <c r="AF16" s="212"/>
      <c r="AG16" s="212" t="s">
        <v>263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54" t="s">
        <v>303</v>
      </c>
      <c r="D17" s="251"/>
      <c r="E17" s="251"/>
      <c r="F17" s="251"/>
      <c r="G17" s="251"/>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265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5" t="s">
        <v>1730</v>
      </c>
      <c r="D18" s="249"/>
      <c r="E18" s="250">
        <v>7.76</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267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6"/>
      <c r="D19" s="241"/>
      <c r="E19" s="241"/>
      <c r="F19" s="241"/>
      <c r="G19" s="241"/>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243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3">
        <v>4</v>
      </c>
      <c r="B20" s="234" t="s">
        <v>305</v>
      </c>
      <c r="C20" s="244" t="s">
        <v>306</v>
      </c>
      <c r="D20" s="235" t="s">
        <v>260</v>
      </c>
      <c r="E20" s="236">
        <v>194</v>
      </c>
      <c r="F20" s="237">
        <f>H20+J20</f>
        <v>0</v>
      </c>
      <c r="G20" s="237">
        <f>ROUND(E20*F20,2)</f>
        <v>0</v>
      </c>
      <c r="H20" s="238"/>
      <c r="I20" s="237">
        <f>ROUND(E20*H20,2)</f>
        <v>0</v>
      </c>
      <c r="J20" s="238"/>
      <c r="K20" s="237">
        <f>ROUND(E20*J20,2)</f>
        <v>0</v>
      </c>
      <c r="L20" s="237">
        <v>21</v>
      </c>
      <c r="M20" s="237">
        <f>G20*(1+L20/100)</f>
        <v>0</v>
      </c>
      <c r="N20" s="236">
        <v>0</v>
      </c>
      <c r="O20" s="236">
        <f>ROUND(E20*N20,2)</f>
        <v>0</v>
      </c>
      <c r="P20" s="236">
        <v>0</v>
      </c>
      <c r="Q20" s="236">
        <f>ROUND(E20*P20,2)</f>
        <v>0</v>
      </c>
      <c r="R20" s="237" t="s">
        <v>261</v>
      </c>
      <c r="S20" s="237" t="s">
        <v>238</v>
      </c>
      <c r="T20" s="239" t="s">
        <v>238</v>
      </c>
      <c r="U20" s="223">
        <v>0</v>
      </c>
      <c r="V20" s="223">
        <f>ROUND(E20*U20,2)</f>
        <v>0</v>
      </c>
      <c r="W20" s="223"/>
      <c r="X20" s="223" t="s">
        <v>262</v>
      </c>
      <c r="Y20" s="223" t="s">
        <v>241</v>
      </c>
      <c r="Z20" s="212"/>
      <c r="AA20" s="212"/>
      <c r="AB20" s="212"/>
      <c r="AC20" s="212"/>
      <c r="AD20" s="212"/>
      <c r="AE20" s="212"/>
      <c r="AF20" s="212"/>
      <c r="AG20" s="212" t="s">
        <v>263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4" t="s">
        <v>303</v>
      </c>
      <c r="D21" s="251"/>
      <c r="E21" s="251"/>
      <c r="F21" s="251"/>
      <c r="G21" s="251"/>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265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5" t="s">
        <v>1731</v>
      </c>
      <c r="D22" s="249"/>
      <c r="E22" s="250">
        <v>194</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267</v>
      </c>
      <c r="AH22" s="212">
        <v>5</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6"/>
      <c r="D23" s="241"/>
      <c r="E23" s="241"/>
      <c r="F23" s="241"/>
      <c r="G23" s="241"/>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3">
        <v>5</v>
      </c>
      <c r="B24" s="234" t="s">
        <v>1732</v>
      </c>
      <c r="C24" s="244" t="s">
        <v>1733</v>
      </c>
      <c r="D24" s="235" t="s">
        <v>260</v>
      </c>
      <c r="E24" s="236">
        <v>10.56</v>
      </c>
      <c r="F24" s="237">
        <f>H24+J24</f>
        <v>0</v>
      </c>
      <c r="G24" s="237">
        <f>ROUND(E24*F24,2)</f>
        <v>0</v>
      </c>
      <c r="H24" s="238"/>
      <c r="I24" s="237">
        <f>ROUND(E24*H24,2)</f>
        <v>0</v>
      </c>
      <c r="J24" s="238"/>
      <c r="K24" s="237">
        <f>ROUND(E24*J24,2)</f>
        <v>0</v>
      </c>
      <c r="L24" s="237">
        <v>21</v>
      </c>
      <c r="M24" s="237">
        <f>G24*(1+L24/100)</f>
        <v>0</v>
      </c>
      <c r="N24" s="236">
        <v>0</v>
      </c>
      <c r="O24" s="236">
        <f>ROUND(E24*N24,2)</f>
        <v>0</v>
      </c>
      <c r="P24" s="236">
        <v>0</v>
      </c>
      <c r="Q24" s="236">
        <f>ROUND(E24*P24,2)</f>
        <v>0</v>
      </c>
      <c r="R24" s="237" t="s">
        <v>261</v>
      </c>
      <c r="S24" s="237" t="s">
        <v>238</v>
      </c>
      <c r="T24" s="239" t="s">
        <v>238</v>
      </c>
      <c r="U24" s="223">
        <v>0.20200000000000001</v>
      </c>
      <c r="V24" s="223">
        <f>ROUND(E24*U24,2)</f>
        <v>2.13</v>
      </c>
      <c r="W24" s="223"/>
      <c r="X24" s="223" t="s">
        <v>262</v>
      </c>
      <c r="Y24" s="223" t="s">
        <v>241</v>
      </c>
      <c r="Z24" s="212"/>
      <c r="AA24" s="212"/>
      <c r="AB24" s="212"/>
      <c r="AC24" s="212"/>
      <c r="AD24" s="212"/>
      <c r="AE24" s="212"/>
      <c r="AF24" s="212"/>
      <c r="AG24" s="212" t="s">
        <v>263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4" t="s">
        <v>310</v>
      </c>
      <c r="D25" s="251"/>
      <c r="E25" s="251"/>
      <c r="F25" s="251"/>
      <c r="G25" s="251"/>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265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1729</v>
      </c>
      <c r="D26" s="249"/>
      <c r="E26" s="250">
        <v>10.56</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267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6"/>
      <c r="D27" s="241"/>
      <c r="E27" s="241"/>
      <c r="F27" s="241"/>
      <c r="G27" s="241"/>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243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3">
        <v>6</v>
      </c>
      <c r="B28" s="234" t="s">
        <v>338</v>
      </c>
      <c r="C28" s="244" t="s">
        <v>339</v>
      </c>
      <c r="D28" s="235" t="s">
        <v>260</v>
      </c>
      <c r="E28" s="236">
        <v>7.76</v>
      </c>
      <c r="F28" s="237">
        <f>H28+J28</f>
        <v>0</v>
      </c>
      <c r="G28" s="237">
        <f>ROUND(E28*F28,2)</f>
        <v>0</v>
      </c>
      <c r="H28" s="238"/>
      <c r="I28" s="237">
        <f>ROUND(E28*H28,2)</f>
        <v>0</v>
      </c>
      <c r="J28" s="238"/>
      <c r="K28" s="237">
        <f>ROUND(E28*J28,2)</f>
        <v>0</v>
      </c>
      <c r="L28" s="237">
        <v>21</v>
      </c>
      <c r="M28" s="237">
        <f>G28*(1+L28/100)</f>
        <v>0</v>
      </c>
      <c r="N28" s="236">
        <v>0</v>
      </c>
      <c r="O28" s="236">
        <f>ROUND(E28*N28,2)</f>
        <v>0</v>
      </c>
      <c r="P28" s="236">
        <v>0</v>
      </c>
      <c r="Q28" s="236">
        <f>ROUND(E28*P28,2)</f>
        <v>0</v>
      </c>
      <c r="R28" s="237" t="s">
        <v>261</v>
      </c>
      <c r="S28" s="237" t="s">
        <v>238</v>
      </c>
      <c r="T28" s="239" t="s">
        <v>238</v>
      </c>
      <c r="U28" s="223">
        <v>0</v>
      </c>
      <c r="V28" s="223">
        <f>ROUND(E28*U28,2)</f>
        <v>0</v>
      </c>
      <c r="W28" s="223"/>
      <c r="X28" s="223" t="s">
        <v>262</v>
      </c>
      <c r="Y28" s="223" t="s">
        <v>241</v>
      </c>
      <c r="Z28" s="212"/>
      <c r="AA28" s="212"/>
      <c r="AB28" s="212"/>
      <c r="AC28" s="212"/>
      <c r="AD28" s="212"/>
      <c r="AE28" s="212"/>
      <c r="AF28" s="212"/>
      <c r="AG28" s="212" t="s">
        <v>263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5" t="s">
        <v>1734</v>
      </c>
      <c r="D29" s="249"/>
      <c r="E29" s="250">
        <v>7.76</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267</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6"/>
      <c r="D30" s="241"/>
      <c r="E30" s="241"/>
      <c r="F30" s="241"/>
      <c r="G30" s="241"/>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243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26" t="s">
        <v>233</v>
      </c>
      <c r="B31" s="227" t="s">
        <v>118</v>
      </c>
      <c r="C31" s="243" t="s">
        <v>119</v>
      </c>
      <c r="D31" s="228"/>
      <c r="E31" s="229"/>
      <c r="F31" s="230"/>
      <c r="G31" s="230">
        <f>SUMIF(AG32:AG33,"&lt;&gt;NOR",G32:G33)</f>
        <v>0</v>
      </c>
      <c r="H31" s="230"/>
      <c r="I31" s="230">
        <f>SUM(I32:I33)</f>
        <v>0</v>
      </c>
      <c r="J31" s="230"/>
      <c r="K31" s="230">
        <f>SUM(K32:K33)</f>
        <v>0</v>
      </c>
      <c r="L31" s="230"/>
      <c r="M31" s="230">
        <f>SUM(M32:M33)</f>
        <v>0</v>
      </c>
      <c r="N31" s="229"/>
      <c r="O31" s="229">
        <f>SUM(O32:O33)</f>
        <v>0.69</v>
      </c>
      <c r="P31" s="229"/>
      <c r="Q31" s="229">
        <f>SUM(Q32:Q33)</f>
        <v>0</v>
      </c>
      <c r="R31" s="230"/>
      <c r="S31" s="230"/>
      <c r="T31" s="231"/>
      <c r="U31" s="225"/>
      <c r="V31" s="225">
        <f>SUM(V32:V33)</f>
        <v>2.5299999999999998</v>
      </c>
      <c r="W31" s="225"/>
      <c r="X31" s="225"/>
      <c r="Y31" s="225"/>
      <c r="AG31" t="s">
        <v>234</v>
      </c>
    </row>
    <row r="32" spans="1:60" outlineLevel="1" x14ac:dyDescent="0.2">
      <c r="A32" s="233">
        <v>7</v>
      </c>
      <c r="B32" s="234" t="s">
        <v>1735</v>
      </c>
      <c r="C32" s="244" t="s">
        <v>1736</v>
      </c>
      <c r="D32" s="235" t="s">
        <v>398</v>
      </c>
      <c r="E32" s="236">
        <v>1</v>
      </c>
      <c r="F32" s="237">
        <f>H32+J32</f>
        <v>0</v>
      </c>
      <c r="G32" s="237">
        <f>ROUND(E32*F32,2)</f>
        <v>0</v>
      </c>
      <c r="H32" s="238"/>
      <c r="I32" s="237">
        <f>ROUND(E32*H32,2)</f>
        <v>0</v>
      </c>
      <c r="J32" s="238"/>
      <c r="K32" s="237">
        <f>ROUND(E32*J32,2)</f>
        <v>0</v>
      </c>
      <c r="L32" s="237">
        <v>21</v>
      </c>
      <c r="M32" s="237">
        <f>G32*(1+L32/100)</f>
        <v>0</v>
      </c>
      <c r="N32" s="236">
        <v>0.69188000000000005</v>
      </c>
      <c r="O32" s="236">
        <f>ROUND(E32*N32,2)</f>
        <v>0.69</v>
      </c>
      <c r="P32" s="236">
        <v>0</v>
      </c>
      <c r="Q32" s="236">
        <f>ROUND(E32*P32,2)</f>
        <v>0</v>
      </c>
      <c r="R32" s="237"/>
      <c r="S32" s="237" t="s">
        <v>497</v>
      </c>
      <c r="T32" s="239" t="s">
        <v>377</v>
      </c>
      <c r="U32" s="223">
        <v>2.5339999999999998</v>
      </c>
      <c r="V32" s="223">
        <f>ROUND(E32*U32,2)</f>
        <v>2.5299999999999998</v>
      </c>
      <c r="W32" s="223"/>
      <c r="X32" s="223" t="s">
        <v>262</v>
      </c>
      <c r="Y32" s="223" t="s">
        <v>241</v>
      </c>
      <c r="Z32" s="212"/>
      <c r="AA32" s="212"/>
      <c r="AB32" s="212"/>
      <c r="AC32" s="212"/>
      <c r="AD32" s="212"/>
      <c r="AE32" s="212"/>
      <c r="AF32" s="212"/>
      <c r="AG32" s="212" t="s">
        <v>263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5"/>
      <c r="D33" s="242"/>
      <c r="E33" s="242"/>
      <c r="F33" s="242"/>
      <c r="G33" s="242"/>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243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6" t="s">
        <v>233</v>
      </c>
      <c r="B34" s="227" t="s">
        <v>126</v>
      </c>
      <c r="C34" s="243" t="s">
        <v>127</v>
      </c>
      <c r="D34" s="228"/>
      <c r="E34" s="229"/>
      <c r="F34" s="230"/>
      <c r="G34" s="230">
        <f>SUMIF(AG35:AG38,"&lt;&gt;NOR",G35:G38)</f>
        <v>0</v>
      </c>
      <c r="H34" s="230"/>
      <c r="I34" s="230">
        <f>SUM(I35:I38)</f>
        <v>0</v>
      </c>
      <c r="J34" s="230"/>
      <c r="K34" s="230">
        <f>SUM(K35:K38)</f>
        <v>0</v>
      </c>
      <c r="L34" s="230"/>
      <c r="M34" s="230">
        <f>SUM(M35:M38)</f>
        <v>0</v>
      </c>
      <c r="N34" s="229"/>
      <c r="O34" s="229">
        <f>SUM(O35:O38)</f>
        <v>0</v>
      </c>
      <c r="P34" s="229"/>
      <c r="Q34" s="229">
        <f>SUM(Q35:Q38)</f>
        <v>0</v>
      </c>
      <c r="R34" s="230"/>
      <c r="S34" s="230"/>
      <c r="T34" s="231"/>
      <c r="U34" s="225"/>
      <c r="V34" s="225">
        <f>SUM(V35:V38)</f>
        <v>0.15</v>
      </c>
      <c r="W34" s="225"/>
      <c r="X34" s="225"/>
      <c r="Y34" s="225"/>
      <c r="AG34" t="s">
        <v>234</v>
      </c>
    </row>
    <row r="35" spans="1:60" outlineLevel="1" x14ac:dyDescent="0.2">
      <c r="A35" s="233">
        <v>8</v>
      </c>
      <c r="B35" s="234" t="s">
        <v>614</v>
      </c>
      <c r="C35" s="244" t="s">
        <v>615</v>
      </c>
      <c r="D35" s="235" t="s">
        <v>450</v>
      </c>
      <c r="E35" s="236">
        <v>1</v>
      </c>
      <c r="F35" s="237">
        <f>H35+J35</f>
        <v>0</v>
      </c>
      <c r="G35" s="237">
        <f>ROUND(E35*F35,2)</f>
        <v>0</v>
      </c>
      <c r="H35" s="238"/>
      <c r="I35" s="237">
        <f>ROUND(E35*H35,2)</f>
        <v>0</v>
      </c>
      <c r="J35" s="238"/>
      <c r="K35" s="237">
        <f>ROUND(E35*J35,2)</f>
        <v>0</v>
      </c>
      <c r="L35" s="237">
        <v>21</v>
      </c>
      <c r="M35" s="237">
        <f>G35*(1+L35/100)</f>
        <v>0</v>
      </c>
      <c r="N35" s="236">
        <v>4.3299999999999996E-3</v>
      </c>
      <c r="O35" s="236">
        <f>ROUND(E35*N35,2)</f>
        <v>0</v>
      </c>
      <c r="P35" s="236">
        <v>0</v>
      </c>
      <c r="Q35" s="236">
        <f>ROUND(E35*P35,2)</f>
        <v>0</v>
      </c>
      <c r="R35" s="237" t="s">
        <v>376</v>
      </c>
      <c r="S35" s="237" t="s">
        <v>238</v>
      </c>
      <c r="T35" s="239" t="s">
        <v>238</v>
      </c>
      <c r="U35" s="223">
        <v>0.15</v>
      </c>
      <c r="V35" s="223">
        <f>ROUND(E35*U35,2)</f>
        <v>0.15</v>
      </c>
      <c r="W35" s="223"/>
      <c r="X35" s="223" t="s">
        <v>262</v>
      </c>
      <c r="Y35" s="223" t="s">
        <v>241</v>
      </c>
      <c r="Z35" s="212"/>
      <c r="AA35" s="212"/>
      <c r="AB35" s="212"/>
      <c r="AC35" s="212"/>
      <c r="AD35" s="212"/>
      <c r="AE35" s="212"/>
      <c r="AF35" s="212"/>
      <c r="AG35" s="212" t="s">
        <v>263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4" t="s">
        <v>612</v>
      </c>
      <c r="D36" s="251"/>
      <c r="E36" s="251"/>
      <c r="F36" s="251"/>
      <c r="G36" s="251"/>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265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5" t="s">
        <v>1737</v>
      </c>
      <c r="D37" s="249"/>
      <c r="E37" s="250">
        <v>1</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267</v>
      </c>
      <c r="AH37" s="212">
        <v>5</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6"/>
      <c r="D38" s="241"/>
      <c r="E38" s="241"/>
      <c r="F38" s="241"/>
      <c r="G38" s="241"/>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243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6" t="s">
        <v>233</v>
      </c>
      <c r="B39" s="227" t="s">
        <v>134</v>
      </c>
      <c r="C39" s="243" t="s">
        <v>135</v>
      </c>
      <c r="D39" s="228"/>
      <c r="E39" s="229"/>
      <c r="F39" s="230"/>
      <c r="G39" s="230">
        <f>SUMIF(AG40:AG44,"&lt;&gt;NOR",G40:G44)</f>
        <v>0</v>
      </c>
      <c r="H39" s="230"/>
      <c r="I39" s="230">
        <f>SUM(I40:I44)</f>
        <v>0</v>
      </c>
      <c r="J39" s="230"/>
      <c r="K39" s="230">
        <f>SUM(K40:K44)</f>
        <v>0</v>
      </c>
      <c r="L39" s="230"/>
      <c r="M39" s="230">
        <f>SUM(M40:M44)</f>
        <v>0</v>
      </c>
      <c r="N39" s="229"/>
      <c r="O39" s="229">
        <f>SUM(O40:O44)</f>
        <v>10.77</v>
      </c>
      <c r="P39" s="229"/>
      <c r="Q39" s="229">
        <f>SUM(Q40:Q44)</f>
        <v>0</v>
      </c>
      <c r="R39" s="230"/>
      <c r="S39" s="230"/>
      <c r="T39" s="231"/>
      <c r="U39" s="225"/>
      <c r="V39" s="225">
        <f>SUM(V40:V44)</f>
        <v>0</v>
      </c>
      <c r="W39" s="225"/>
      <c r="X39" s="225"/>
      <c r="Y39" s="225"/>
      <c r="AG39" t="s">
        <v>234</v>
      </c>
    </row>
    <row r="40" spans="1:60" ht="22.5" outlineLevel="1" x14ac:dyDescent="0.2">
      <c r="A40" s="233">
        <v>9</v>
      </c>
      <c r="B40" s="234" t="s">
        <v>1738</v>
      </c>
      <c r="C40" s="244" t="s">
        <v>1739</v>
      </c>
      <c r="D40" s="235" t="s">
        <v>450</v>
      </c>
      <c r="E40" s="236">
        <v>34</v>
      </c>
      <c r="F40" s="237">
        <f>H40+J40</f>
        <v>0</v>
      </c>
      <c r="G40" s="237">
        <f>ROUND(E40*F40,2)</f>
        <v>0</v>
      </c>
      <c r="H40" s="238"/>
      <c r="I40" s="237">
        <f>ROUND(E40*H40,2)</f>
        <v>0</v>
      </c>
      <c r="J40" s="238"/>
      <c r="K40" s="237">
        <f>ROUND(E40*J40,2)</f>
        <v>0</v>
      </c>
      <c r="L40" s="237">
        <v>21</v>
      </c>
      <c r="M40" s="237">
        <f>G40*(1+L40/100)</f>
        <v>0</v>
      </c>
      <c r="N40" s="236">
        <v>0.31669000000000003</v>
      </c>
      <c r="O40" s="236">
        <f>ROUND(E40*N40,2)</f>
        <v>10.77</v>
      </c>
      <c r="P40" s="236">
        <v>0</v>
      </c>
      <c r="Q40" s="236">
        <f>ROUND(E40*P40,2)</f>
        <v>0</v>
      </c>
      <c r="R40" s="237" t="s">
        <v>501</v>
      </c>
      <c r="S40" s="237" t="s">
        <v>238</v>
      </c>
      <c r="T40" s="239" t="s">
        <v>238</v>
      </c>
      <c r="U40" s="223">
        <v>0</v>
      </c>
      <c r="V40" s="223">
        <f>ROUND(E40*U40,2)</f>
        <v>0</v>
      </c>
      <c r="W40" s="223"/>
      <c r="X40" s="223" t="s">
        <v>502</v>
      </c>
      <c r="Y40" s="223" t="s">
        <v>241</v>
      </c>
      <c r="Z40" s="212"/>
      <c r="AA40" s="212"/>
      <c r="AB40" s="212"/>
      <c r="AC40" s="212"/>
      <c r="AD40" s="212"/>
      <c r="AE40" s="212"/>
      <c r="AF40" s="212"/>
      <c r="AG40" s="212" t="s">
        <v>503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54" t="s">
        <v>1740</v>
      </c>
      <c r="D41" s="251"/>
      <c r="E41" s="251"/>
      <c r="F41" s="251"/>
      <c r="G41" s="251"/>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265</v>
      </c>
      <c r="AH41" s="212"/>
      <c r="AI41" s="212"/>
      <c r="AJ41" s="212"/>
      <c r="AK41" s="212"/>
      <c r="AL41" s="212"/>
      <c r="AM41" s="212"/>
      <c r="AN41" s="212"/>
      <c r="AO41" s="212"/>
      <c r="AP41" s="212"/>
      <c r="AQ41" s="212"/>
      <c r="AR41" s="212"/>
      <c r="AS41" s="212"/>
      <c r="AT41" s="212"/>
      <c r="AU41" s="212"/>
      <c r="AV41" s="212"/>
      <c r="AW41" s="212"/>
      <c r="AX41" s="212"/>
      <c r="AY41" s="212"/>
      <c r="AZ41" s="212"/>
      <c r="BA41" s="252" t="str">
        <f>C41</f>
        <v>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v>
      </c>
      <c r="BB41" s="212"/>
      <c r="BC41" s="212"/>
      <c r="BD41" s="212"/>
      <c r="BE41" s="212"/>
      <c r="BF41" s="212"/>
      <c r="BG41" s="212"/>
      <c r="BH41" s="212"/>
    </row>
    <row r="42" spans="1:60" ht="22.5" outlineLevel="2" x14ac:dyDescent="0.2">
      <c r="A42" s="219"/>
      <c r="B42" s="220"/>
      <c r="C42" s="255" t="s">
        <v>1741</v>
      </c>
      <c r="D42" s="249"/>
      <c r="E42" s="250"/>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267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5" t="s">
        <v>1742</v>
      </c>
      <c r="D43" s="249"/>
      <c r="E43" s="250">
        <v>34</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267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6"/>
      <c r="D44" s="241"/>
      <c r="E44" s="241"/>
      <c r="F44" s="241"/>
      <c r="G44" s="241"/>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243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6" t="s">
        <v>233</v>
      </c>
      <c r="B45" s="227" t="s">
        <v>140</v>
      </c>
      <c r="C45" s="243" t="s">
        <v>141</v>
      </c>
      <c r="D45" s="228"/>
      <c r="E45" s="229"/>
      <c r="F45" s="230"/>
      <c r="G45" s="230">
        <f>SUMIF(AG46:AG51,"&lt;&gt;NOR",G46:G51)</f>
        <v>0</v>
      </c>
      <c r="H45" s="230"/>
      <c r="I45" s="230">
        <f>SUM(I46:I51)</f>
        <v>0</v>
      </c>
      <c r="J45" s="230"/>
      <c r="K45" s="230">
        <f>SUM(K46:K51)</f>
        <v>0</v>
      </c>
      <c r="L45" s="230"/>
      <c r="M45" s="230">
        <f>SUM(M46:M51)</f>
        <v>0</v>
      </c>
      <c r="N45" s="229"/>
      <c r="O45" s="229">
        <f>SUM(O46:O51)</f>
        <v>0.04</v>
      </c>
      <c r="P45" s="229"/>
      <c r="Q45" s="229">
        <f>SUM(Q46:Q51)</f>
        <v>0</v>
      </c>
      <c r="R45" s="230"/>
      <c r="S45" s="230"/>
      <c r="T45" s="231"/>
      <c r="U45" s="225"/>
      <c r="V45" s="225">
        <f>SUM(V46:V51)</f>
        <v>0.52</v>
      </c>
      <c r="W45" s="225"/>
      <c r="X45" s="225"/>
      <c r="Y45" s="225"/>
      <c r="AG45" t="s">
        <v>234</v>
      </c>
    </row>
    <row r="46" spans="1:60" ht="45" outlineLevel="1" x14ac:dyDescent="0.2">
      <c r="A46" s="233">
        <v>10</v>
      </c>
      <c r="B46" s="234" t="s">
        <v>1743</v>
      </c>
      <c r="C46" s="244" t="s">
        <v>1744</v>
      </c>
      <c r="D46" s="235" t="s">
        <v>398</v>
      </c>
      <c r="E46" s="236">
        <v>1</v>
      </c>
      <c r="F46" s="237">
        <f>H46+J46</f>
        <v>0</v>
      </c>
      <c r="G46" s="237">
        <f>ROUND(E46*F46,2)</f>
        <v>0</v>
      </c>
      <c r="H46" s="238"/>
      <c r="I46" s="237">
        <f>ROUND(E46*H46,2)</f>
        <v>0</v>
      </c>
      <c r="J46" s="238"/>
      <c r="K46" s="237">
        <f>ROUND(E46*J46,2)</f>
        <v>0</v>
      </c>
      <c r="L46" s="237">
        <v>21</v>
      </c>
      <c r="M46" s="237">
        <f>G46*(1+L46/100)</f>
        <v>0</v>
      </c>
      <c r="N46" s="236">
        <v>2.8639999999999999E-2</v>
      </c>
      <c r="O46" s="236">
        <f>ROUND(E46*N46,2)</f>
        <v>0.03</v>
      </c>
      <c r="P46" s="236">
        <v>0</v>
      </c>
      <c r="Q46" s="236">
        <f>ROUND(E46*P46,2)</f>
        <v>0</v>
      </c>
      <c r="R46" s="237" t="s">
        <v>362</v>
      </c>
      <c r="S46" s="237" t="s">
        <v>238</v>
      </c>
      <c r="T46" s="239" t="s">
        <v>238</v>
      </c>
      <c r="U46" s="223">
        <v>0.52</v>
      </c>
      <c r="V46" s="223">
        <f>ROUND(E46*U46,2)</f>
        <v>0.52</v>
      </c>
      <c r="W46" s="223"/>
      <c r="X46" s="223" t="s">
        <v>262</v>
      </c>
      <c r="Y46" s="223" t="s">
        <v>241</v>
      </c>
      <c r="Z46" s="212"/>
      <c r="AA46" s="212"/>
      <c r="AB46" s="212"/>
      <c r="AC46" s="212"/>
      <c r="AD46" s="212"/>
      <c r="AE46" s="212"/>
      <c r="AF46" s="212"/>
      <c r="AG46" s="212" t="s">
        <v>263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5" t="s">
        <v>1745</v>
      </c>
      <c r="D47" s="249"/>
      <c r="E47" s="250">
        <v>1</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267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6"/>
      <c r="D48" s="241"/>
      <c r="E48" s="241"/>
      <c r="F48" s="241"/>
      <c r="G48" s="241"/>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243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3">
        <v>11</v>
      </c>
      <c r="B49" s="234" t="s">
        <v>1746</v>
      </c>
      <c r="C49" s="244" t="s">
        <v>1747</v>
      </c>
      <c r="D49" s="235" t="s">
        <v>398</v>
      </c>
      <c r="E49" s="236">
        <v>1</v>
      </c>
      <c r="F49" s="237">
        <f>H49+J49</f>
        <v>0</v>
      </c>
      <c r="G49" s="237">
        <f>ROUND(E49*F49,2)</f>
        <v>0</v>
      </c>
      <c r="H49" s="238"/>
      <c r="I49" s="237">
        <f>ROUND(E49*H49,2)</f>
        <v>0</v>
      </c>
      <c r="J49" s="238"/>
      <c r="K49" s="237">
        <f>ROUND(E49*J49,2)</f>
        <v>0</v>
      </c>
      <c r="L49" s="237">
        <v>21</v>
      </c>
      <c r="M49" s="237">
        <f>G49*(1+L49/100)</f>
        <v>0</v>
      </c>
      <c r="N49" s="236">
        <v>6.0000000000000001E-3</v>
      </c>
      <c r="O49" s="236">
        <f>ROUND(E49*N49,2)</f>
        <v>0.01</v>
      </c>
      <c r="P49" s="236">
        <v>0</v>
      </c>
      <c r="Q49" s="236">
        <f>ROUND(E49*P49,2)</f>
        <v>0</v>
      </c>
      <c r="R49" s="237"/>
      <c r="S49" s="237" t="s">
        <v>497</v>
      </c>
      <c r="T49" s="239" t="s">
        <v>239</v>
      </c>
      <c r="U49" s="223">
        <v>0</v>
      </c>
      <c r="V49" s="223">
        <f>ROUND(E49*U49,2)</f>
        <v>0</v>
      </c>
      <c r="W49" s="223"/>
      <c r="X49" s="223" t="s">
        <v>345</v>
      </c>
      <c r="Y49" s="223" t="s">
        <v>241</v>
      </c>
      <c r="Z49" s="212"/>
      <c r="AA49" s="212"/>
      <c r="AB49" s="212"/>
      <c r="AC49" s="212"/>
      <c r="AD49" s="212"/>
      <c r="AE49" s="212"/>
      <c r="AF49" s="212"/>
      <c r="AG49" s="212" t="s">
        <v>346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5" t="s">
        <v>114</v>
      </c>
      <c r="D50" s="249"/>
      <c r="E50" s="250">
        <v>1</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267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6"/>
      <c r="D51" s="241"/>
      <c r="E51" s="241"/>
      <c r="F51" s="241"/>
      <c r="G51" s="241"/>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243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6" t="s">
        <v>233</v>
      </c>
      <c r="B52" s="227" t="s">
        <v>144</v>
      </c>
      <c r="C52" s="243" t="s">
        <v>145</v>
      </c>
      <c r="D52" s="228"/>
      <c r="E52" s="229"/>
      <c r="F52" s="230"/>
      <c r="G52" s="230">
        <f>SUMIF(AG53:AG60,"&lt;&gt;NOR",G53:G60)</f>
        <v>0</v>
      </c>
      <c r="H52" s="230"/>
      <c r="I52" s="230">
        <f>SUM(I53:I60)</f>
        <v>0</v>
      </c>
      <c r="J52" s="230"/>
      <c r="K52" s="230">
        <f>SUM(K53:K60)</f>
        <v>0</v>
      </c>
      <c r="L52" s="230"/>
      <c r="M52" s="230">
        <f>SUM(M53:M60)</f>
        <v>0</v>
      </c>
      <c r="N52" s="229"/>
      <c r="O52" s="229">
        <f>SUM(O53:O60)</f>
        <v>0</v>
      </c>
      <c r="P52" s="229"/>
      <c r="Q52" s="229">
        <f>SUM(Q53:Q60)</f>
        <v>1.18</v>
      </c>
      <c r="R52" s="230"/>
      <c r="S52" s="230"/>
      <c r="T52" s="231"/>
      <c r="U52" s="225"/>
      <c r="V52" s="225">
        <f>SUM(V53:V60)</f>
        <v>1.24</v>
      </c>
      <c r="W52" s="225"/>
      <c r="X52" s="225"/>
      <c r="Y52" s="225"/>
      <c r="AG52" t="s">
        <v>234</v>
      </c>
    </row>
    <row r="53" spans="1:60" ht="22.5" outlineLevel="1" x14ac:dyDescent="0.2">
      <c r="A53" s="233">
        <v>12</v>
      </c>
      <c r="B53" s="234" t="s">
        <v>1748</v>
      </c>
      <c r="C53" s="244" t="s">
        <v>1749</v>
      </c>
      <c r="D53" s="235" t="s">
        <v>260</v>
      </c>
      <c r="E53" s="236">
        <v>0.65</v>
      </c>
      <c r="F53" s="237">
        <f>H53+J53</f>
        <v>0</v>
      </c>
      <c r="G53" s="237">
        <f>ROUND(E53*F53,2)</f>
        <v>0</v>
      </c>
      <c r="H53" s="238"/>
      <c r="I53" s="237">
        <f>ROUND(E53*H53,2)</f>
        <v>0</v>
      </c>
      <c r="J53" s="238"/>
      <c r="K53" s="237">
        <f>ROUND(E53*J53,2)</f>
        <v>0</v>
      </c>
      <c r="L53" s="237">
        <v>21</v>
      </c>
      <c r="M53" s="237">
        <f>G53*(1+L53/100)</f>
        <v>0</v>
      </c>
      <c r="N53" s="236">
        <v>1.2800000000000001E-3</v>
      </c>
      <c r="O53" s="236">
        <f>ROUND(E53*N53,2)</f>
        <v>0</v>
      </c>
      <c r="P53" s="236">
        <v>1.8</v>
      </c>
      <c r="Q53" s="236">
        <f>ROUND(E53*P53,2)</f>
        <v>1.17</v>
      </c>
      <c r="R53" s="237" t="s">
        <v>859</v>
      </c>
      <c r="S53" s="237" t="s">
        <v>238</v>
      </c>
      <c r="T53" s="239" t="s">
        <v>238</v>
      </c>
      <c r="U53" s="223">
        <v>1.52</v>
      </c>
      <c r="V53" s="223">
        <f>ROUND(E53*U53,2)</f>
        <v>0.99</v>
      </c>
      <c r="W53" s="223"/>
      <c r="X53" s="223" t="s">
        <v>262</v>
      </c>
      <c r="Y53" s="223" t="s">
        <v>241</v>
      </c>
      <c r="Z53" s="212"/>
      <c r="AA53" s="212"/>
      <c r="AB53" s="212"/>
      <c r="AC53" s="212"/>
      <c r="AD53" s="212"/>
      <c r="AE53" s="212"/>
      <c r="AF53" s="212"/>
      <c r="AG53" s="212" t="s">
        <v>263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54" t="s">
        <v>868</v>
      </c>
      <c r="D54" s="251"/>
      <c r="E54" s="251"/>
      <c r="F54" s="251"/>
      <c r="G54" s="251"/>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265</v>
      </c>
      <c r="AH54" s="212"/>
      <c r="AI54" s="212"/>
      <c r="AJ54" s="212"/>
      <c r="AK54" s="212"/>
      <c r="AL54" s="212"/>
      <c r="AM54" s="212"/>
      <c r="AN54" s="212"/>
      <c r="AO54" s="212"/>
      <c r="AP54" s="212"/>
      <c r="AQ54" s="212"/>
      <c r="AR54" s="212"/>
      <c r="AS54" s="212"/>
      <c r="AT54" s="212"/>
      <c r="AU54" s="212"/>
      <c r="AV54" s="212"/>
      <c r="AW54" s="212"/>
      <c r="AX54" s="212"/>
      <c r="AY54" s="212"/>
      <c r="AZ54" s="212"/>
      <c r="BA54" s="252" t="str">
        <f>C54</f>
        <v>nebo vybourání otvorů průřezové plochy přes 4 m2 ve zdivu nadzákladovém, včetně pomocného lešení o výšce podlahy do 1900 mm a pro zatížení do 1,5 kPa  (150 kg/m2)</v>
      </c>
      <c r="BB54" s="212"/>
      <c r="BC54" s="212"/>
      <c r="BD54" s="212"/>
      <c r="BE54" s="212"/>
      <c r="BF54" s="212"/>
      <c r="BG54" s="212"/>
      <c r="BH54" s="212"/>
    </row>
    <row r="55" spans="1:60" outlineLevel="2" x14ac:dyDescent="0.2">
      <c r="A55" s="219"/>
      <c r="B55" s="220"/>
      <c r="C55" s="255" t="s">
        <v>1750</v>
      </c>
      <c r="D55" s="249"/>
      <c r="E55" s="250">
        <v>0.65</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267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56"/>
      <c r="D56" s="241"/>
      <c r="E56" s="241"/>
      <c r="F56" s="241"/>
      <c r="G56" s="241"/>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243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13</v>
      </c>
      <c r="B57" s="234" t="s">
        <v>929</v>
      </c>
      <c r="C57" s="244" t="s">
        <v>930</v>
      </c>
      <c r="D57" s="235" t="s">
        <v>450</v>
      </c>
      <c r="E57" s="236">
        <v>1</v>
      </c>
      <c r="F57" s="237">
        <f>H57+J57</f>
        <v>0</v>
      </c>
      <c r="G57" s="237">
        <f>ROUND(E57*F57,2)</f>
        <v>0</v>
      </c>
      <c r="H57" s="238"/>
      <c r="I57" s="237">
        <f>ROUND(E57*H57,2)</f>
        <v>0</v>
      </c>
      <c r="J57" s="238"/>
      <c r="K57" s="237">
        <f>ROUND(E57*J57,2)</f>
        <v>0</v>
      </c>
      <c r="L57" s="237">
        <v>21</v>
      </c>
      <c r="M57" s="237">
        <f>G57*(1+L57/100)</f>
        <v>0</v>
      </c>
      <c r="N57" s="236">
        <v>4.8999999999999998E-4</v>
      </c>
      <c r="O57" s="236">
        <f>ROUND(E57*N57,2)</f>
        <v>0</v>
      </c>
      <c r="P57" s="236">
        <v>8.9999999999999993E-3</v>
      </c>
      <c r="Q57" s="236">
        <f>ROUND(E57*P57,2)</f>
        <v>0.01</v>
      </c>
      <c r="R57" s="237" t="s">
        <v>859</v>
      </c>
      <c r="S57" s="237" t="s">
        <v>238</v>
      </c>
      <c r="T57" s="239" t="s">
        <v>238</v>
      </c>
      <c r="U57" s="223">
        <v>0.247</v>
      </c>
      <c r="V57" s="223">
        <f>ROUND(E57*U57,2)</f>
        <v>0.25</v>
      </c>
      <c r="W57" s="223"/>
      <c r="X57" s="223" t="s">
        <v>262</v>
      </c>
      <c r="Y57" s="223" t="s">
        <v>241</v>
      </c>
      <c r="Z57" s="212"/>
      <c r="AA57" s="212"/>
      <c r="AB57" s="212"/>
      <c r="AC57" s="212"/>
      <c r="AD57" s="212"/>
      <c r="AE57" s="212"/>
      <c r="AF57" s="212"/>
      <c r="AG57" s="212" t="s">
        <v>263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5" t="s">
        <v>297</v>
      </c>
      <c r="D58" s="249"/>
      <c r="E58" s="250"/>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267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5" t="s">
        <v>1751</v>
      </c>
      <c r="D59" s="249"/>
      <c r="E59" s="250">
        <v>1</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267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6"/>
      <c r="D60" s="241"/>
      <c r="E60" s="241"/>
      <c r="F60" s="241"/>
      <c r="G60" s="241"/>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243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6" t="s">
        <v>233</v>
      </c>
      <c r="B61" s="227" t="s">
        <v>146</v>
      </c>
      <c r="C61" s="243" t="s">
        <v>147</v>
      </c>
      <c r="D61" s="228"/>
      <c r="E61" s="229"/>
      <c r="F61" s="230"/>
      <c r="G61" s="230">
        <f>SUMIF(AG62:AG64,"&lt;&gt;NOR",G62:G64)</f>
        <v>0</v>
      </c>
      <c r="H61" s="230"/>
      <c r="I61" s="230">
        <f>SUM(I62:I64)</f>
        <v>0</v>
      </c>
      <c r="J61" s="230"/>
      <c r="K61" s="230">
        <f>SUM(K62:K64)</f>
        <v>0</v>
      </c>
      <c r="L61" s="230"/>
      <c r="M61" s="230">
        <f>SUM(M62:M64)</f>
        <v>0</v>
      </c>
      <c r="N61" s="229"/>
      <c r="O61" s="229">
        <f>SUM(O62:O64)</f>
        <v>0</v>
      </c>
      <c r="P61" s="229"/>
      <c r="Q61" s="229">
        <f>SUM(Q62:Q64)</f>
        <v>0</v>
      </c>
      <c r="R61" s="230"/>
      <c r="S61" s="230"/>
      <c r="T61" s="231"/>
      <c r="U61" s="225"/>
      <c r="V61" s="225">
        <f>SUM(V62:V64)</f>
        <v>1.39</v>
      </c>
      <c r="W61" s="225"/>
      <c r="X61" s="225"/>
      <c r="Y61" s="225"/>
      <c r="AG61" t="s">
        <v>234</v>
      </c>
    </row>
    <row r="62" spans="1:60" ht="22.5" outlineLevel="1" x14ac:dyDescent="0.2">
      <c r="A62" s="233">
        <v>14</v>
      </c>
      <c r="B62" s="234" t="s">
        <v>1752</v>
      </c>
      <c r="C62" s="244" t="s">
        <v>1753</v>
      </c>
      <c r="D62" s="235" t="s">
        <v>343</v>
      </c>
      <c r="E62" s="236">
        <v>0.73216999999999999</v>
      </c>
      <c r="F62" s="237">
        <f>H62+J62</f>
        <v>0</v>
      </c>
      <c r="G62" s="237">
        <f>ROUND(E62*F62,2)</f>
        <v>0</v>
      </c>
      <c r="H62" s="238"/>
      <c r="I62" s="237">
        <f>ROUND(E62*H62,2)</f>
        <v>0</v>
      </c>
      <c r="J62" s="238"/>
      <c r="K62" s="237">
        <f>ROUND(E62*J62,2)</f>
        <v>0</v>
      </c>
      <c r="L62" s="237">
        <v>21</v>
      </c>
      <c r="M62" s="237">
        <f>G62*(1+L62/100)</f>
        <v>0</v>
      </c>
      <c r="N62" s="236">
        <v>0</v>
      </c>
      <c r="O62" s="236">
        <f>ROUND(E62*N62,2)</f>
        <v>0</v>
      </c>
      <c r="P62" s="236">
        <v>0</v>
      </c>
      <c r="Q62" s="236">
        <f>ROUND(E62*P62,2)</f>
        <v>0</v>
      </c>
      <c r="R62" s="237" t="s">
        <v>376</v>
      </c>
      <c r="S62" s="237" t="s">
        <v>238</v>
      </c>
      <c r="T62" s="239" t="s">
        <v>238</v>
      </c>
      <c r="U62" s="223">
        <v>1.8919999999999999</v>
      </c>
      <c r="V62" s="223">
        <f>ROUND(E62*U62,2)</f>
        <v>1.39</v>
      </c>
      <c r="W62" s="223"/>
      <c r="X62" s="223" t="s">
        <v>970</v>
      </c>
      <c r="Y62" s="223" t="s">
        <v>241</v>
      </c>
      <c r="Z62" s="212"/>
      <c r="AA62" s="212"/>
      <c r="AB62" s="212"/>
      <c r="AC62" s="212"/>
      <c r="AD62" s="212"/>
      <c r="AE62" s="212"/>
      <c r="AF62" s="212"/>
      <c r="AG62" s="212" t="s">
        <v>971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4" t="s">
        <v>1754</v>
      </c>
      <c r="D63" s="251"/>
      <c r="E63" s="251"/>
      <c r="F63" s="251"/>
      <c r="G63" s="251"/>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265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6"/>
      <c r="D64" s="241"/>
      <c r="E64" s="241"/>
      <c r="F64" s="241"/>
      <c r="G64" s="241"/>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243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26" t="s">
        <v>233</v>
      </c>
      <c r="B65" s="227" t="s">
        <v>158</v>
      </c>
      <c r="C65" s="243" t="s">
        <v>159</v>
      </c>
      <c r="D65" s="228"/>
      <c r="E65" s="229"/>
      <c r="F65" s="230"/>
      <c r="G65" s="230">
        <f>SUMIF(AG66:AG171,"&lt;&gt;NOR",G66:G171)</f>
        <v>0</v>
      </c>
      <c r="H65" s="230"/>
      <c r="I65" s="230">
        <f>SUM(I66:I171)</f>
        <v>0</v>
      </c>
      <c r="J65" s="230"/>
      <c r="K65" s="230">
        <f>SUM(K66:K171)</f>
        <v>0</v>
      </c>
      <c r="L65" s="230"/>
      <c r="M65" s="230">
        <f>SUM(M66:M171)</f>
        <v>0</v>
      </c>
      <c r="N65" s="229"/>
      <c r="O65" s="229">
        <f>SUM(O66:O171)</f>
        <v>0.21000000000000002</v>
      </c>
      <c r="P65" s="229"/>
      <c r="Q65" s="229">
        <f>SUM(Q66:Q171)</f>
        <v>0.19</v>
      </c>
      <c r="R65" s="230"/>
      <c r="S65" s="230"/>
      <c r="T65" s="231"/>
      <c r="U65" s="225"/>
      <c r="V65" s="225">
        <f>SUM(V66:V171)</f>
        <v>54.830000000000013</v>
      </c>
      <c r="W65" s="225"/>
      <c r="X65" s="225"/>
      <c r="Y65" s="225"/>
      <c r="AG65" t="s">
        <v>234</v>
      </c>
    </row>
    <row r="66" spans="1:60" outlineLevel="1" x14ac:dyDescent="0.2">
      <c r="A66" s="233">
        <v>15</v>
      </c>
      <c r="B66" s="234" t="s">
        <v>1755</v>
      </c>
      <c r="C66" s="244" t="s">
        <v>1756</v>
      </c>
      <c r="D66" s="235" t="s">
        <v>450</v>
      </c>
      <c r="E66" s="236">
        <v>30</v>
      </c>
      <c r="F66" s="237">
        <f>H66+J66</f>
        <v>0</v>
      </c>
      <c r="G66" s="237">
        <f>ROUND(E66*F66,2)</f>
        <v>0</v>
      </c>
      <c r="H66" s="238"/>
      <c r="I66" s="237">
        <f>ROUND(E66*H66,2)</f>
        <v>0</v>
      </c>
      <c r="J66" s="238"/>
      <c r="K66" s="237">
        <f>ROUND(E66*J66,2)</f>
        <v>0</v>
      </c>
      <c r="L66" s="237">
        <v>21</v>
      </c>
      <c r="M66" s="237">
        <f>G66*(1+L66/100)</f>
        <v>0</v>
      </c>
      <c r="N66" s="236">
        <v>3.8999999999999999E-4</v>
      </c>
      <c r="O66" s="236">
        <f>ROUND(E66*N66,2)</f>
        <v>0.01</v>
      </c>
      <c r="P66" s="236">
        <v>3.4199999999999999E-3</v>
      </c>
      <c r="Q66" s="236">
        <f>ROUND(E66*P66,2)</f>
        <v>0.1</v>
      </c>
      <c r="R66" s="237" t="s">
        <v>1104</v>
      </c>
      <c r="S66" s="237" t="s">
        <v>238</v>
      </c>
      <c r="T66" s="239" t="s">
        <v>238</v>
      </c>
      <c r="U66" s="223">
        <v>0.04</v>
      </c>
      <c r="V66" s="223">
        <f>ROUND(E66*U66,2)</f>
        <v>1.2</v>
      </c>
      <c r="W66" s="223"/>
      <c r="X66" s="223" t="s">
        <v>262</v>
      </c>
      <c r="Y66" s="223" t="s">
        <v>241</v>
      </c>
      <c r="Z66" s="212"/>
      <c r="AA66" s="212"/>
      <c r="AB66" s="212"/>
      <c r="AC66" s="212"/>
      <c r="AD66" s="212"/>
      <c r="AE66" s="212"/>
      <c r="AF66" s="212"/>
      <c r="AG66" s="212" t="s">
        <v>263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5" t="s">
        <v>1757</v>
      </c>
      <c r="D67" s="249"/>
      <c r="E67" s="250">
        <v>30</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267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6"/>
      <c r="D68" s="241"/>
      <c r="E68" s="241"/>
      <c r="F68" s="241"/>
      <c r="G68" s="241"/>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243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3">
        <v>16</v>
      </c>
      <c r="B69" s="234" t="s">
        <v>1758</v>
      </c>
      <c r="C69" s="244" t="s">
        <v>1759</v>
      </c>
      <c r="D69" s="235" t="s">
        <v>450</v>
      </c>
      <c r="E69" s="236">
        <v>17.2</v>
      </c>
      <c r="F69" s="237">
        <f>H69+J69</f>
        <v>0</v>
      </c>
      <c r="G69" s="237">
        <f>ROUND(E69*F69,2)</f>
        <v>0</v>
      </c>
      <c r="H69" s="238"/>
      <c r="I69" s="237">
        <f>ROUND(E69*H69,2)</f>
        <v>0</v>
      </c>
      <c r="J69" s="238"/>
      <c r="K69" s="237">
        <f>ROUND(E69*J69,2)</f>
        <v>0</v>
      </c>
      <c r="L69" s="237">
        <v>21</v>
      </c>
      <c r="M69" s="237">
        <f>G69*(1+L69/100)</f>
        <v>0</v>
      </c>
      <c r="N69" s="236">
        <v>2.5000000000000001E-4</v>
      </c>
      <c r="O69" s="236">
        <f>ROUND(E69*N69,2)</f>
        <v>0</v>
      </c>
      <c r="P69" s="236">
        <v>2.5400000000000002E-3</v>
      </c>
      <c r="Q69" s="236">
        <f>ROUND(E69*P69,2)</f>
        <v>0.04</v>
      </c>
      <c r="R69" s="237" t="s">
        <v>1104</v>
      </c>
      <c r="S69" s="237" t="s">
        <v>238</v>
      </c>
      <c r="T69" s="239" t="s">
        <v>238</v>
      </c>
      <c r="U69" s="223">
        <v>0.03</v>
      </c>
      <c r="V69" s="223">
        <f>ROUND(E69*U69,2)</f>
        <v>0.52</v>
      </c>
      <c r="W69" s="223"/>
      <c r="X69" s="223" t="s">
        <v>262</v>
      </c>
      <c r="Y69" s="223" t="s">
        <v>241</v>
      </c>
      <c r="Z69" s="212"/>
      <c r="AA69" s="212"/>
      <c r="AB69" s="212"/>
      <c r="AC69" s="212"/>
      <c r="AD69" s="212"/>
      <c r="AE69" s="212"/>
      <c r="AF69" s="212"/>
      <c r="AG69" s="212" t="s">
        <v>263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5" t="s">
        <v>1760</v>
      </c>
      <c r="D70" s="249"/>
      <c r="E70" s="250">
        <v>17.2</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267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6"/>
      <c r="D71" s="241"/>
      <c r="E71" s="241"/>
      <c r="F71" s="241"/>
      <c r="G71" s="241"/>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243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3">
        <v>17</v>
      </c>
      <c r="B72" s="234" t="s">
        <v>1761</v>
      </c>
      <c r="C72" s="244" t="s">
        <v>1762</v>
      </c>
      <c r="D72" s="235" t="s">
        <v>450</v>
      </c>
      <c r="E72" s="236">
        <v>1</v>
      </c>
      <c r="F72" s="237">
        <f>H72+J72</f>
        <v>0</v>
      </c>
      <c r="G72" s="237">
        <f>ROUND(E72*F72,2)</f>
        <v>0</v>
      </c>
      <c r="H72" s="238"/>
      <c r="I72" s="237">
        <f>ROUND(E72*H72,2)</f>
        <v>0</v>
      </c>
      <c r="J72" s="238"/>
      <c r="K72" s="237">
        <f>ROUND(E72*J72,2)</f>
        <v>0</v>
      </c>
      <c r="L72" s="237">
        <v>21</v>
      </c>
      <c r="M72" s="237">
        <f>G72*(1+L72/100)</f>
        <v>0</v>
      </c>
      <c r="N72" s="236">
        <v>7.3699999999999998E-3</v>
      </c>
      <c r="O72" s="236">
        <f>ROUND(E72*N72,2)</f>
        <v>0.01</v>
      </c>
      <c r="P72" s="236">
        <v>0</v>
      </c>
      <c r="Q72" s="236">
        <f>ROUND(E72*P72,2)</f>
        <v>0</v>
      </c>
      <c r="R72" s="237" t="s">
        <v>1104</v>
      </c>
      <c r="S72" s="237" t="s">
        <v>238</v>
      </c>
      <c r="T72" s="239" t="s">
        <v>238</v>
      </c>
      <c r="U72" s="223">
        <v>0.48</v>
      </c>
      <c r="V72" s="223">
        <f>ROUND(E72*U72,2)</f>
        <v>0.48</v>
      </c>
      <c r="W72" s="223"/>
      <c r="X72" s="223" t="s">
        <v>262</v>
      </c>
      <c r="Y72" s="223" t="s">
        <v>241</v>
      </c>
      <c r="Z72" s="212"/>
      <c r="AA72" s="212"/>
      <c r="AB72" s="212"/>
      <c r="AC72" s="212"/>
      <c r="AD72" s="212"/>
      <c r="AE72" s="212"/>
      <c r="AF72" s="212"/>
      <c r="AG72" s="212" t="s">
        <v>263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5" t="s">
        <v>114</v>
      </c>
      <c r="D73" s="249"/>
      <c r="E73" s="250">
        <v>1</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267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6"/>
      <c r="D74" s="241"/>
      <c r="E74" s="241"/>
      <c r="F74" s="241"/>
      <c r="G74" s="241"/>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243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18</v>
      </c>
      <c r="B75" s="234" t="s">
        <v>1763</v>
      </c>
      <c r="C75" s="244" t="s">
        <v>1764</v>
      </c>
      <c r="D75" s="235" t="s">
        <v>450</v>
      </c>
      <c r="E75" s="236">
        <v>3</v>
      </c>
      <c r="F75" s="237">
        <f>H75+J75</f>
        <v>0</v>
      </c>
      <c r="G75" s="237">
        <f>ROUND(E75*F75,2)</f>
        <v>0</v>
      </c>
      <c r="H75" s="238"/>
      <c r="I75" s="237">
        <f>ROUND(E75*H75,2)</f>
        <v>0</v>
      </c>
      <c r="J75" s="238"/>
      <c r="K75" s="237">
        <f>ROUND(E75*J75,2)</f>
        <v>0</v>
      </c>
      <c r="L75" s="237">
        <v>21</v>
      </c>
      <c r="M75" s="237">
        <f>G75*(1+L75/100)</f>
        <v>0</v>
      </c>
      <c r="N75" s="236">
        <v>7.8200000000000006E-3</v>
      </c>
      <c r="O75" s="236">
        <f>ROUND(E75*N75,2)</f>
        <v>0.02</v>
      </c>
      <c r="P75" s="236">
        <v>0</v>
      </c>
      <c r="Q75" s="236">
        <f>ROUND(E75*P75,2)</f>
        <v>0</v>
      </c>
      <c r="R75" s="237" t="s">
        <v>1104</v>
      </c>
      <c r="S75" s="237" t="s">
        <v>238</v>
      </c>
      <c r="T75" s="239" t="s">
        <v>238</v>
      </c>
      <c r="U75" s="223">
        <v>0.5</v>
      </c>
      <c r="V75" s="223">
        <f>ROUND(E75*U75,2)</f>
        <v>1.5</v>
      </c>
      <c r="W75" s="223"/>
      <c r="X75" s="223" t="s">
        <v>262</v>
      </c>
      <c r="Y75" s="223" t="s">
        <v>241</v>
      </c>
      <c r="Z75" s="212"/>
      <c r="AA75" s="212"/>
      <c r="AB75" s="212"/>
      <c r="AC75" s="212"/>
      <c r="AD75" s="212"/>
      <c r="AE75" s="212"/>
      <c r="AF75" s="212"/>
      <c r="AG75" s="212" t="s">
        <v>263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5" t="s">
        <v>114</v>
      </c>
      <c r="D76" s="249"/>
      <c r="E76" s="250">
        <v>1</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267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5" t="s">
        <v>116</v>
      </c>
      <c r="D77" s="249"/>
      <c r="E77" s="250">
        <v>2</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267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6"/>
      <c r="D78" s="241"/>
      <c r="E78" s="241"/>
      <c r="F78" s="241"/>
      <c r="G78" s="241"/>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243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19</v>
      </c>
      <c r="B79" s="234" t="s">
        <v>1765</v>
      </c>
      <c r="C79" s="244" t="s">
        <v>1766</v>
      </c>
      <c r="D79" s="235" t="s">
        <v>450</v>
      </c>
      <c r="E79" s="236">
        <v>1</v>
      </c>
      <c r="F79" s="237">
        <f>H79+J79</f>
        <v>0</v>
      </c>
      <c r="G79" s="237">
        <f>ROUND(E79*F79,2)</f>
        <v>0</v>
      </c>
      <c r="H79" s="238"/>
      <c r="I79" s="237">
        <f>ROUND(E79*H79,2)</f>
        <v>0</v>
      </c>
      <c r="J79" s="238"/>
      <c r="K79" s="237">
        <f>ROUND(E79*J79,2)</f>
        <v>0</v>
      </c>
      <c r="L79" s="237">
        <v>21</v>
      </c>
      <c r="M79" s="237">
        <f>G79*(1+L79/100)</f>
        <v>0</v>
      </c>
      <c r="N79" s="236">
        <v>7.3400000000000002E-3</v>
      </c>
      <c r="O79" s="236">
        <f>ROUND(E79*N79,2)</f>
        <v>0.01</v>
      </c>
      <c r="P79" s="236">
        <v>0</v>
      </c>
      <c r="Q79" s="236">
        <f>ROUND(E79*P79,2)</f>
        <v>0</v>
      </c>
      <c r="R79" s="237" t="s">
        <v>1104</v>
      </c>
      <c r="S79" s="237" t="s">
        <v>238</v>
      </c>
      <c r="T79" s="239" t="s">
        <v>238</v>
      </c>
      <c r="U79" s="223">
        <v>0.53</v>
      </c>
      <c r="V79" s="223">
        <f>ROUND(E79*U79,2)</f>
        <v>0.53</v>
      </c>
      <c r="W79" s="223"/>
      <c r="X79" s="223" t="s">
        <v>262</v>
      </c>
      <c r="Y79" s="223" t="s">
        <v>241</v>
      </c>
      <c r="Z79" s="212"/>
      <c r="AA79" s="212"/>
      <c r="AB79" s="212"/>
      <c r="AC79" s="212"/>
      <c r="AD79" s="212"/>
      <c r="AE79" s="212"/>
      <c r="AF79" s="212"/>
      <c r="AG79" s="212" t="s">
        <v>263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5" t="s">
        <v>114</v>
      </c>
      <c r="D80" s="249"/>
      <c r="E80" s="250">
        <v>1</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267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6"/>
      <c r="D81" s="241"/>
      <c r="E81" s="241"/>
      <c r="F81" s="241"/>
      <c r="G81" s="241"/>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243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3">
        <v>20</v>
      </c>
      <c r="B82" s="234" t="s">
        <v>1767</v>
      </c>
      <c r="C82" s="244" t="s">
        <v>1768</v>
      </c>
      <c r="D82" s="235" t="s">
        <v>450</v>
      </c>
      <c r="E82" s="236">
        <v>16</v>
      </c>
      <c r="F82" s="237">
        <f>H82+J82</f>
        <v>0</v>
      </c>
      <c r="G82" s="237">
        <f>ROUND(E82*F82,2)</f>
        <v>0</v>
      </c>
      <c r="H82" s="238"/>
      <c r="I82" s="237">
        <f>ROUND(E82*H82,2)</f>
        <v>0</v>
      </c>
      <c r="J82" s="238"/>
      <c r="K82" s="237">
        <f>ROUND(E82*J82,2)</f>
        <v>0</v>
      </c>
      <c r="L82" s="237">
        <v>21</v>
      </c>
      <c r="M82" s="237">
        <f>G82*(1+L82/100)</f>
        <v>0</v>
      </c>
      <c r="N82" s="236">
        <v>8.0599999999999995E-3</v>
      </c>
      <c r="O82" s="236">
        <f>ROUND(E82*N82,2)</f>
        <v>0.13</v>
      </c>
      <c r="P82" s="236">
        <v>0</v>
      </c>
      <c r="Q82" s="236">
        <f>ROUND(E82*P82,2)</f>
        <v>0</v>
      </c>
      <c r="R82" s="237" t="s">
        <v>1104</v>
      </c>
      <c r="S82" s="237" t="s">
        <v>238</v>
      </c>
      <c r="T82" s="239" t="s">
        <v>238</v>
      </c>
      <c r="U82" s="223">
        <v>0.53700000000000003</v>
      </c>
      <c r="V82" s="223">
        <f>ROUND(E82*U82,2)</f>
        <v>8.59</v>
      </c>
      <c r="W82" s="223"/>
      <c r="X82" s="223" t="s">
        <v>262</v>
      </c>
      <c r="Y82" s="223" t="s">
        <v>241</v>
      </c>
      <c r="Z82" s="212"/>
      <c r="AA82" s="212"/>
      <c r="AB82" s="212"/>
      <c r="AC82" s="212"/>
      <c r="AD82" s="212"/>
      <c r="AE82" s="212"/>
      <c r="AF82" s="212"/>
      <c r="AG82" s="212" t="s">
        <v>263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5" t="s">
        <v>114</v>
      </c>
      <c r="D83" s="249"/>
      <c r="E83" s="250">
        <v>1</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267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5" t="s">
        <v>1168</v>
      </c>
      <c r="D84" s="249"/>
      <c r="E84" s="250">
        <v>15</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267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6"/>
      <c r="D85" s="241"/>
      <c r="E85" s="241"/>
      <c r="F85" s="241"/>
      <c r="G85" s="241"/>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243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3">
        <v>21</v>
      </c>
      <c r="B86" s="234" t="s">
        <v>1769</v>
      </c>
      <c r="C86" s="244" t="s">
        <v>1770</v>
      </c>
      <c r="D86" s="235" t="s">
        <v>450</v>
      </c>
      <c r="E86" s="236">
        <v>2</v>
      </c>
      <c r="F86" s="237">
        <f>H86+J86</f>
        <v>0</v>
      </c>
      <c r="G86" s="237">
        <f>ROUND(E86*F86,2)</f>
        <v>0</v>
      </c>
      <c r="H86" s="238"/>
      <c r="I86" s="237">
        <f>ROUND(E86*H86,2)</f>
        <v>0</v>
      </c>
      <c r="J86" s="238"/>
      <c r="K86" s="237">
        <f>ROUND(E86*J86,2)</f>
        <v>0</v>
      </c>
      <c r="L86" s="237">
        <v>21</v>
      </c>
      <c r="M86" s="237">
        <f>G86*(1+L86/100)</f>
        <v>0</v>
      </c>
      <c r="N86" s="236">
        <v>6.3299999999999997E-3</v>
      </c>
      <c r="O86" s="236">
        <f>ROUND(E86*N86,2)</f>
        <v>0.01</v>
      </c>
      <c r="P86" s="236">
        <v>0</v>
      </c>
      <c r="Q86" s="236">
        <f>ROUND(E86*P86,2)</f>
        <v>0</v>
      </c>
      <c r="R86" s="237" t="s">
        <v>1104</v>
      </c>
      <c r="S86" s="237" t="s">
        <v>238</v>
      </c>
      <c r="T86" s="239" t="s">
        <v>238</v>
      </c>
      <c r="U86" s="223">
        <v>0.40300000000000002</v>
      </c>
      <c r="V86" s="223">
        <f>ROUND(E86*U86,2)</f>
        <v>0.81</v>
      </c>
      <c r="W86" s="223"/>
      <c r="X86" s="223" t="s">
        <v>262</v>
      </c>
      <c r="Y86" s="223" t="s">
        <v>241</v>
      </c>
      <c r="Z86" s="212"/>
      <c r="AA86" s="212"/>
      <c r="AB86" s="212"/>
      <c r="AC86" s="212"/>
      <c r="AD86" s="212"/>
      <c r="AE86" s="212"/>
      <c r="AF86" s="212"/>
      <c r="AG86" s="212" t="s">
        <v>263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5" t="s">
        <v>116</v>
      </c>
      <c r="D87" s="249"/>
      <c r="E87" s="250">
        <v>2</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267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6"/>
      <c r="D88" s="241"/>
      <c r="E88" s="241"/>
      <c r="F88" s="241"/>
      <c r="G88" s="241"/>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243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3">
        <v>22</v>
      </c>
      <c r="B89" s="234" t="s">
        <v>1771</v>
      </c>
      <c r="C89" s="244" t="s">
        <v>1772</v>
      </c>
      <c r="D89" s="235" t="s">
        <v>1773</v>
      </c>
      <c r="E89" s="236">
        <v>1</v>
      </c>
      <c r="F89" s="237">
        <f>H89+J89</f>
        <v>0</v>
      </c>
      <c r="G89" s="237">
        <f>ROUND(E89*F89,2)</f>
        <v>0</v>
      </c>
      <c r="H89" s="238"/>
      <c r="I89" s="237">
        <f>ROUND(E89*H89,2)</f>
        <v>0</v>
      </c>
      <c r="J89" s="238"/>
      <c r="K89" s="237">
        <f>ROUND(E89*J89,2)</f>
        <v>0</v>
      </c>
      <c r="L89" s="237">
        <v>21</v>
      </c>
      <c r="M89" s="237">
        <f>G89*(1+L89/100)</f>
        <v>0</v>
      </c>
      <c r="N89" s="236">
        <v>0</v>
      </c>
      <c r="O89" s="236">
        <f>ROUND(E89*N89,2)</f>
        <v>0</v>
      </c>
      <c r="P89" s="236">
        <v>5.0450000000000002E-2</v>
      </c>
      <c r="Q89" s="236">
        <f>ROUND(E89*P89,2)</f>
        <v>0.05</v>
      </c>
      <c r="R89" s="237" t="s">
        <v>1104</v>
      </c>
      <c r="S89" s="237" t="s">
        <v>238</v>
      </c>
      <c r="T89" s="239" t="s">
        <v>238</v>
      </c>
      <c r="U89" s="223">
        <v>0.84</v>
      </c>
      <c r="V89" s="223">
        <f>ROUND(E89*U89,2)</f>
        <v>0.84</v>
      </c>
      <c r="W89" s="223"/>
      <c r="X89" s="223" t="s">
        <v>262</v>
      </c>
      <c r="Y89" s="223" t="s">
        <v>241</v>
      </c>
      <c r="Z89" s="212"/>
      <c r="AA89" s="212"/>
      <c r="AB89" s="212"/>
      <c r="AC89" s="212"/>
      <c r="AD89" s="212"/>
      <c r="AE89" s="212"/>
      <c r="AF89" s="212"/>
      <c r="AG89" s="212" t="s">
        <v>263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5"/>
      <c r="D90" s="242"/>
      <c r="E90" s="242"/>
      <c r="F90" s="242"/>
      <c r="G90" s="242"/>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243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3">
        <v>23</v>
      </c>
      <c r="B91" s="234" t="s">
        <v>1774</v>
      </c>
      <c r="C91" s="244" t="s">
        <v>1775</v>
      </c>
      <c r="D91" s="235" t="s">
        <v>398</v>
      </c>
      <c r="E91" s="236">
        <v>1</v>
      </c>
      <c r="F91" s="237">
        <f>H91+J91</f>
        <v>0</v>
      </c>
      <c r="G91" s="237">
        <f>ROUND(E91*F91,2)</f>
        <v>0</v>
      </c>
      <c r="H91" s="238"/>
      <c r="I91" s="237">
        <f>ROUND(E91*H91,2)</f>
        <v>0</v>
      </c>
      <c r="J91" s="238"/>
      <c r="K91" s="237">
        <f>ROUND(E91*J91,2)</f>
        <v>0</v>
      </c>
      <c r="L91" s="237">
        <v>21</v>
      </c>
      <c r="M91" s="237">
        <f>G91*(1+L91/100)</f>
        <v>0</v>
      </c>
      <c r="N91" s="236">
        <v>0</v>
      </c>
      <c r="O91" s="236">
        <f>ROUND(E91*N91,2)</f>
        <v>0</v>
      </c>
      <c r="P91" s="236">
        <v>8.8999999999999995E-4</v>
      </c>
      <c r="Q91" s="236">
        <f>ROUND(E91*P91,2)</f>
        <v>0</v>
      </c>
      <c r="R91" s="237" t="s">
        <v>1104</v>
      </c>
      <c r="S91" s="237" t="s">
        <v>238</v>
      </c>
      <c r="T91" s="239" t="s">
        <v>238</v>
      </c>
      <c r="U91" s="223">
        <v>0.3</v>
      </c>
      <c r="V91" s="223">
        <f>ROUND(E91*U91,2)</f>
        <v>0.3</v>
      </c>
      <c r="W91" s="223"/>
      <c r="X91" s="223" t="s">
        <v>262</v>
      </c>
      <c r="Y91" s="223" t="s">
        <v>241</v>
      </c>
      <c r="Z91" s="212"/>
      <c r="AA91" s="212"/>
      <c r="AB91" s="212"/>
      <c r="AC91" s="212"/>
      <c r="AD91" s="212"/>
      <c r="AE91" s="212"/>
      <c r="AF91" s="212"/>
      <c r="AG91" s="212" t="s">
        <v>263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5"/>
      <c r="D92" s="242"/>
      <c r="E92" s="242"/>
      <c r="F92" s="242"/>
      <c r="G92" s="242"/>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243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33">
        <v>24</v>
      </c>
      <c r="B93" s="234" t="s">
        <v>1776</v>
      </c>
      <c r="C93" s="244" t="s">
        <v>1777</v>
      </c>
      <c r="D93" s="235" t="s">
        <v>398</v>
      </c>
      <c r="E93" s="236">
        <v>10</v>
      </c>
      <c r="F93" s="237">
        <f>H93+J93</f>
        <v>0</v>
      </c>
      <c r="G93" s="237">
        <f>ROUND(E93*F93,2)</f>
        <v>0</v>
      </c>
      <c r="H93" s="238"/>
      <c r="I93" s="237">
        <f>ROUND(E93*H93,2)</f>
        <v>0</v>
      </c>
      <c r="J93" s="238"/>
      <c r="K93" s="237">
        <f>ROUND(E93*J93,2)</f>
        <v>0</v>
      </c>
      <c r="L93" s="237">
        <v>21</v>
      </c>
      <c r="M93" s="237">
        <f>G93*(1+L93/100)</f>
        <v>0</v>
      </c>
      <c r="N93" s="236">
        <v>0</v>
      </c>
      <c r="O93" s="236">
        <f>ROUND(E93*N93,2)</f>
        <v>0</v>
      </c>
      <c r="P93" s="236">
        <v>0</v>
      </c>
      <c r="Q93" s="236">
        <f>ROUND(E93*P93,2)</f>
        <v>0</v>
      </c>
      <c r="R93" s="237" t="s">
        <v>1104</v>
      </c>
      <c r="S93" s="237" t="s">
        <v>238</v>
      </c>
      <c r="T93" s="239" t="s">
        <v>238</v>
      </c>
      <c r="U93" s="223">
        <v>0.48199999999999998</v>
      </c>
      <c r="V93" s="223">
        <f>ROUND(E93*U93,2)</f>
        <v>4.82</v>
      </c>
      <c r="W93" s="223"/>
      <c r="X93" s="223" t="s">
        <v>262</v>
      </c>
      <c r="Y93" s="223" t="s">
        <v>241</v>
      </c>
      <c r="Z93" s="212"/>
      <c r="AA93" s="212"/>
      <c r="AB93" s="212"/>
      <c r="AC93" s="212"/>
      <c r="AD93" s="212"/>
      <c r="AE93" s="212"/>
      <c r="AF93" s="212"/>
      <c r="AG93" s="212" t="s">
        <v>263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5" t="s">
        <v>1425</v>
      </c>
      <c r="D94" s="249"/>
      <c r="E94" s="250">
        <v>10</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267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6"/>
      <c r="D95" s="241"/>
      <c r="E95" s="241"/>
      <c r="F95" s="241"/>
      <c r="G95" s="241"/>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243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3">
        <v>25</v>
      </c>
      <c r="B96" s="234" t="s">
        <v>1778</v>
      </c>
      <c r="C96" s="244" t="s">
        <v>1779</v>
      </c>
      <c r="D96" s="235" t="s">
        <v>398</v>
      </c>
      <c r="E96" s="236">
        <v>4</v>
      </c>
      <c r="F96" s="237">
        <f>H96+J96</f>
        <v>0</v>
      </c>
      <c r="G96" s="237">
        <f>ROUND(E96*F96,2)</f>
        <v>0</v>
      </c>
      <c r="H96" s="238"/>
      <c r="I96" s="237">
        <f>ROUND(E96*H96,2)</f>
        <v>0</v>
      </c>
      <c r="J96" s="238"/>
      <c r="K96" s="237">
        <f>ROUND(E96*J96,2)</f>
        <v>0</v>
      </c>
      <c r="L96" s="237">
        <v>21</v>
      </c>
      <c r="M96" s="237">
        <f>G96*(1+L96/100)</f>
        <v>0</v>
      </c>
      <c r="N96" s="236">
        <v>2.5000000000000001E-4</v>
      </c>
      <c r="O96" s="236">
        <f>ROUND(E96*N96,2)</f>
        <v>0</v>
      </c>
      <c r="P96" s="236">
        <v>0</v>
      </c>
      <c r="Q96" s="236">
        <f>ROUND(E96*P96,2)</f>
        <v>0</v>
      </c>
      <c r="R96" s="237" t="s">
        <v>1104</v>
      </c>
      <c r="S96" s="237" t="s">
        <v>238</v>
      </c>
      <c r="T96" s="239" t="s">
        <v>238</v>
      </c>
      <c r="U96" s="223">
        <v>0.47199999999999998</v>
      </c>
      <c r="V96" s="223">
        <f>ROUND(E96*U96,2)</f>
        <v>1.89</v>
      </c>
      <c r="W96" s="223"/>
      <c r="X96" s="223" t="s">
        <v>262</v>
      </c>
      <c r="Y96" s="223" t="s">
        <v>241</v>
      </c>
      <c r="Z96" s="212"/>
      <c r="AA96" s="212"/>
      <c r="AB96" s="212"/>
      <c r="AC96" s="212"/>
      <c r="AD96" s="212"/>
      <c r="AE96" s="212"/>
      <c r="AF96" s="212"/>
      <c r="AG96" s="212" t="s">
        <v>263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5"/>
      <c r="D97" s="242"/>
      <c r="E97" s="242"/>
      <c r="F97" s="242"/>
      <c r="G97" s="242"/>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243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3">
        <v>26</v>
      </c>
      <c r="B98" s="234" t="s">
        <v>1780</v>
      </c>
      <c r="C98" s="244" t="s">
        <v>1781</v>
      </c>
      <c r="D98" s="235" t="s">
        <v>1208</v>
      </c>
      <c r="E98" s="236">
        <v>1</v>
      </c>
      <c r="F98" s="237">
        <f>H98+J98</f>
        <v>0</v>
      </c>
      <c r="G98" s="237">
        <f>ROUND(E98*F98,2)</f>
        <v>0</v>
      </c>
      <c r="H98" s="238"/>
      <c r="I98" s="237">
        <f>ROUND(E98*H98,2)</f>
        <v>0</v>
      </c>
      <c r="J98" s="238"/>
      <c r="K98" s="237">
        <f>ROUND(E98*J98,2)</f>
        <v>0</v>
      </c>
      <c r="L98" s="237">
        <v>21</v>
      </c>
      <c r="M98" s="237">
        <f>G98*(1+L98/100)</f>
        <v>0</v>
      </c>
      <c r="N98" s="236">
        <v>8.3099999999999997E-3</v>
      </c>
      <c r="O98" s="236">
        <f>ROUND(E98*N98,2)</f>
        <v>0.01</v>
      </c>
      <c r="P98" s="236">
        <v>0</v>
      </c>
      <c r="Q98" s="236">
        <f>ROUND(E98*P98,2)</f>
        <v>0</v>
      </c>
      <c r="R98" s="237" t="s">
        <v>1104</v>
      </c>
      <c r="S98" s="237" t="s">
        <v>238</v>
      </c>
      <c r="T98" s="239" t="s">
        <v>238</v>
      </c>
      <c r="U98" s="223">
        <v>0.72399999999999998</v>
      </c>
      <c r="V98" s="223">
        <f>ROUND(E98*U98,2)</f>
        <v>0.72</v>
      </c>
      <c r="W98" s="223"/>
      <c r="X98" s="223" t="s">
        <v>262</v>
      </c>
      <c r="Y98" s="223" t="s">
        <v>241</v>
      </c>
      <c r="Z98" s="212"/>
      <c r="AA98" s="212"/>
      <c r="AB98" s="212"/>
      <c r="AC98" s="212"/>
      <c r="AD98" s="212"/>
      <c r="AE98" s="212"/>
      <c r="AF98" s="212"/>
      <c r="AG98" s="212" t="s">
        <v>263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5"/>
      <c r="D99" s="242"/>
      <c r="E99" s="242"/>
      <c r="F99" s="242"/>
      <c r="G99" s="242"/>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243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3">
        <v>27</v>
      </c>
      <c r="B100" s="234" t="s">
        <v>1782</v>
      </c>
      <c r="C100" s="244" t="s">
        <v>1783</v>
      </c>
      <c r="D100" s="235" t="s">
        <v>398</v>
      </c>
      <c r="E100" s="236">
        <v>2</v>
      </c>
      <c r="F100" s="237">
        <f>H100+J100</f>
        <v>0</v>
      </c>
      <c r="G100" s="237">
        <f>ROUND(E100*F100,2)</f>
        <v>0</v>
      </c>
      <c r="H100" s="238"/>
      <c r="I100" s="237">
        <f>ROUND(E100*H100,2)</f>
        <v>0</v>
      </c>
      <c r="J100" s="238"/>
      <c r="K100" s="237">
        <f>ROUND(E100*J100,2)</f>
        <v>0</v>
      </c>
      <c r="L100" s="237">
        <v>21</v>
      </c>
      <c r="M100" s="237">
        <f>G100*(1+L100/100)</f>
        <v>0</v>
      </c>
      <c r="N100" s="236">
        <v>2.16E-3</v>
      </c>
      <c r="O100" s="236">
        <f>ROUND(E100*N100,2)</f>
        <v>0</v>
      </c>
      <c r="P100" s="236">
        <v>0</v>
      </c>
      <c r="Q100" s="236">
        <f>ROUND(E100*P100,2)</f>
        <v>0</v>
      </c>
      <c r="R100" s="237" t="s">
        <v>1104</v>
      </c>
      <c r="S100" s="237" t="s">
        <v>238</v>
      </c>
      <c r="T100" s="239" t="s">
        <v>238</v>
      </c>
      <c r="U100" s="223">
        <v>0.42399999999999999</v>
      </c>
      <c r="V100" s="223">
        <f>ROUND(E100*U100,2)</f>
        <v>0.85</v>
      </c>
      <c r="W100" s="223"/>
      <c r="X100" s="223" t="s">
        <v>262</v>
      </c>
      <c r="Y100" s="223" t="s">
        <v>241</v>
      </c>
      <c r="Z100" s="212"/>
      <c r="AA100" s="212"/>
      <c r="AB100" s="212"/>
      <c r="AC100" s="212"/>
      <c r="AD100" s="212"/>
      <c r="AE100" s="212"/>
      <c r="AF100" s="212"/>
      <c r="AG100" s="212" t="s">
        <v>263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5" t="s">
        <v>1784</v>
      </c>
      <c r="D101" s="249"/>
      <c r="E101" s="250">
        <v>1</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267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5" t="s">
        <v>114</v>
      </c>
      <c r="D102" s="249"/>
      <c r="E102" s="250">
        <v>1</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267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6"/>
      <c r="D103" s="241"/>
      <c r="E103" s="241"/>
      <c r="F103" s="241"/>
      <c r="G103" s="241"/>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243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3">
        <v>28</v>
      </c>
      <c r="B104" s="234" t="s">
        <v>1785</v>
      </c>
      <c r="C104" s="244" t="s">
        <v>1786</v>
      </c>
      <c r="D104" s="235" t="s">
        <v>398</v>
      </c>
      <c r="E104" s="236">
        <v>1</v>
      </c>
      <c r="F104" s="237">
        <f>H104+J104</f>
        <v>0</v>
      </c>
      <c r="G104" s="237">
        <f>ROUND(E104*F104,2)</f>
        <v>0</v>
      </c>
      <c r="H104" s="238"/>
      <c r="I104" s="237">
        <f>ROUND(E104*H104,2)</f>
        <v>0</v>
      </c>
      <c r="J104" s="238"/>
      <c r="K104" s="237">
        <f>ROUND(E104*J104,2)</f>
        <v>0</v>
      </c>
      <c r="L104" s="237">
        <v>21</v>
      </c>
      <c r="M104" s="237">
        <f>G104*(1+L104/100)</f>
        <v>0</v>
      </c>
      <c r="N104" s="236">
        <v>3.0000000000000001E-5</v>
      </c>
      <c r="O104" s="236">
        <f>ROUND(E104*N104,2)</f>
        <v>0</v>
      </c>
      <c r="P104" s="236">
        <v>0</v>
      </c>
      <c r="Q104" s="236">
        <f>ROUND(E104*P104,2)</f>
        <v>0</v>
      </c>
      <c r="R104" s="237" t="s">
        <v>1104</v>
      </c>
      <c r="S104" s="237" t="s">
        <v>238</v>
      </c>
      <c r="T104" s="239" t="s">
        <v>238</v>
      </c>
      <c r="U104" s="223">
        <v>0.35099999999999998</v>
      </c>
      <c r="V104" s="223">
        <f>ROUND(E104*U104,2)</f>
        <v>0.35</v>
      </c>
      <c r="W104" s="223"/>
      <c r="X104" s="223" t="s">
        <v>262</v>
      </c>
      <c r="Y104" s="223" t="s">
        <v>241</v>
      </c>
      <c r="Z104" s="212"/>
      <c r="AA104" s="212"/>
      <c r="AB104" s="212"/>
      <c r="AC104" s="212"/>
      <c r="AD104" s="212"/>
      <c r="AE104" s="212"/>
      <c r="AF104" s="212"/>
      <c r="AG104" s="212" t="s">
        <v>263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t="s">
        <v>1787</v>
      </c>
      <c r="D105" s="249"/>
      <c r="E105" s="250">
        <v>1</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267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6"/>
      <c r="D106" s="241"/>
      <c r="E106" s="241"/>
      <c r="F106" s="241"/>
      <c r="G106" s="241"/>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243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29</v>
      </c>
      <c r="B107" s="234" t="s">
        <v>1788</v>
      </c>
      <c r="C107" s="244" t="s">
        <v>1789</v>
      </c>
      <c r="D107" s="235" t="s">
        <v>398</v>
      </c>
      <c r="E107" s="236">
        <v>1</v>
      </c>
      <c r="F107" s="237">
        <f>H107+J107</f>
        <v>0</v>
      </c>
      <c r="G107" s="237">
        <f>ROUND(E107*F107,2)</f>
        <v>0</v>
      </c>
      <c r="H107" s="238"/>
      <c r="I107" s="237">
        <f>ROUND(E107*H107,2)</f>
        <v>0</v>
      </c>
      <c r="J107" s="238"/>
      <c r="K107" s="237">
        <f>ROUND(E107*J107,2)</f>
        <v>0</v>
      </c>
      <c r="L107" s="237">
        <v>21</v>
      </c>
      <c r="M107" s="237">
        <f>G107*(1+L107/100)</f>
        <v>0</v>
      </c>
      <c r="N107" s="236">
        <v>2.7999999999999998E-4</v>
      </c>
      <c r="O107" s="236">
        <f>ROUND(E107*N107,2)</f>
        <v>0</v>
      </c>
      <c r="P107" s="236">
        <v>4.1000000000000003E-3</v>
      </c>
      <c r="Q107" s="236">
        <f>ROUND(E107*P107,2)</f>
        <v>0</v>
      </c>
      <c r="R107" s="237" t="s">
        <v>1104</v>
      </c>
      <c r="S107" s="237" t="s">
        <v>238</v>
      </c>
      <c r="T107" s="239" t="s">
        <v>238</v>
      </c>
      <c r="U107" s="223">
        <v>0.372</v>
      </c>
      <c r="V107" s="223">
        <f>ROUND(E107*U107,2)</f>
        <v>0.37</v>
      </c>
      <c r="W107" s="223"/>
      <c r="X107" s="223" t="s">
        <v>262</v>
      </c>
      <c r="Y107" s="223" t="s">
        <v>241</v>
      </c>
      <c r="Z107" s="212"/>
      <c r="AA107" s="212"/>
      <c r="AB107" s="212"/>
      <c r="AC107" s="212"/>
      <c r="AD107" s="212"/>
      <c r="AE107" s="212"/>
      <c r="AF107" s="212"/>
      <c r="AG107" s="212" t="s">
        <v>263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5" t="s">
        <v>114</v>
      </c>
      <c r="D108" s="249"/>
      <c r="E108" s="250">
        <v>1</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267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6"/>
      <c r="D109" s="241"/>
      <c r="E109" s="241"/>
      <c r="F109" s="241"/>
      <c r="G109" s="241"/>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243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3">
        <v>30</v>
      </c>
      <c r="B110" s="234" t="s">
        <v>1790</v>
      </c>
      <c r="C110" s="244" t="s">
        <v>1791</v>
      </c>
      <c r="D110" s="235" t="s">
        <v>398</v>
      </c>
      <c r="E110" s="236">
        <v>1</v>
      </c>
      <c r="F110" s="237">
        <f>H110+J110</f>
        <v>0</v>
      </c>
      <c r="G110" s="237">
        <f>ROUND(E110*F110,2)</f>
        <v>0</v>
      </c>
      <c r="H110" s="238"/>
      <c r="I110" s="237">
        <f>ROUND(E110*H110,2)</f>
        <v>0</v>
      </c>
      <c r="J110" s="238"/>
      <c r="K110" s="237">
        <f>ROUND(E110*J110,2)</f>
        <v>0</v>
      </c>
      <c r="L110" s="237">
        <v>21</v>
      </c>
      <c r="M110" s="237">
        <f>G110*(1+L110/100)</f>
        <v>0</v>
      </c>
      <c r="N110" s="236">
        <v>1.7000000000000001E-4</v>
      </c>
      <c r="O110" s="236">
        <f>ROUND(E110*N110,2)</f>
        <v>0</v>
      </c>
      <c r="P110" s="236">
        <v>0</v>
      </c>
      <c r="Q110" s="236">
        <f>ROUND(E110*P110,2)</f>
        <v>0</v>
      </c>
      <c r="R110" s="237" t="s">
        <v>1104</v>
      </c>
      <c r="S110" s="237" t="s">
        <v>238</v>
      </c>
      <c r="T110" s="239" t="s">
        <v>238</v>
      </c>
      <c r="U110" s="223">
        <v>0.17299999999999999</v>
      </c>
      <c r="V110" s="223">
        <f>ROUND(E110*U110,2)</f>
        <v>0.17</v>
      </c>
      <c r="W110" s="223"/>
      <c r="X110" s="223" t="s">
        <v>262</v>
      </c>
      <c r="Y110" s="223" t="s">
        <v>241</v>
      </c>
      <c r="Z110" s="212"/>
      <c r="AA110" s="212"/>
      <c r="AB110" s="212"/>
      <c r="AC110" s="212"/>
      <c r="AD110" s="212"/>
      <c r="AE110" s="212"/>
      <c r="AF110" s="212"/>
      <c r="AG110" s="212" t="s">
        <v>263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5" t="s">
        <v>114</v>
      </c>
      <c r="D111" s="249"/>
      <c r="E111" s="250">
        <v>1</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267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6"/>
      <c r="D112" s="241"/>
      <c r="E112" s="241"/>
      <c r="F112" s="241"/>
      <c r="G112" s="241"/>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243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3">
        <v>31</v>
      </c>
      <c r="B113" s="234" t="s">
        <v>1792</v>
      </c>
      <c r="C113" s="244" t="s">
        <v>1793</v>
      </c>
      <c r="D113" s="235" t="s">
        <v>1469</v>
      </c>
      <c r="E113" s="236">
        <v>7</v>
      </c>
      <c r="F113" s="237">
        <f>H113+J113</f>
        <v>0</v>
      </c>
      <c r="G113" s="237">
        <f>ROUND(E113*F113,2)</f>
        <v>0</v>
      </c>
      <c r="H113" s="238"/>
      <c r="I113" s="237">
        <f>ROUND(E113*H113,2)</f>
        <v>0</v>
      </c>
      <c r="J113" s="238"/>
      <c r="K113" s="237">
        <f>ROUND(E113*J113,2)</f>
        <v>0</v>
      </c>
      <c r="L113" s="237">
        <v>21</v>
      </c>
      <c r="M113" s="237">
        <f>G113*(1+L113/100)</f>
        <v>0</v>
      </c>
      <c r="N113" s="236">
        <v>0</v>
      </c>
      <c r="O113" s="236">
        <f>ROUND(E113*N113,2)</f>
        <v>0</v>
      </c>
      <c r="P113" s="236">
        <v>0</v>
      </c>
      <c r="Q113" s="236">
        <f>ROUND(E113*P113,2)</f>
        <v>0</v>
      </c>
      <c r="R113" s="237"/>
      <c r="S113" s="237" t="s">
        <v>497</v>
      </c>
      <c r="T113" s="239" t="s">
        <v>239</v>
      </c>
      <c r="U113" s="223">
        <v>0</v>
      </c>
      <c r="V113" s="223">
        <f>ROUND(E113*U113,2)</f>
        <v>0</v>
      </c>
      <c r="W113" s="223"/>
      <c r="X113" s="223" t="s">
        <v>262</v>
      </c>
      <c r="Y113" s="223" t="s">
        <v>241</v>
      </c>
      <c r="Z113" s="212"/>
      <c r="AA113" s="212"/>
      <c r="AB113" s="212"/>
      <c r="AC113" s="212"/>
      <c r="AD113" s="212"/>
      <c r="AE113" s="212"/>
      <c r="AF113" s="212"/>
      <c r="AG113" s="212" t="s">
        <v>263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5" t="s">
        <v>1794</v>
      </c>
      <c r="D114" s="249"/>
      <c r="E114" s="250">
        <v>2</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267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5" t="s">
        <v>122</v>
      </c>
      <c r="D115" s="249"/>
      <c r="E115" s="250">
        <v>5</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267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6"/>
      <c r="D116" s="241"/>
      <c r="E116" s="241"/>
      <c r="F116" s="241"/>
      <c r="G116" s="241"/>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243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3">
        <v>32</v>
      </c>
      <c r="B117" s="234" t="s">
        <v>1795</v>
      </c>
      <c r="C117" s="244" t="s">
        <v>1796</v>
      </c>
      <c r="D117" s="235" t="s">
        <v>398</v>
      </c>
      <c r="E117" s="236">
        <v>1</v>
      </c>
      <c r="F117" s="237">
        <f>H117+J117</f>
        <v>0</v>
      </c>
      <c r="G117" s="237">
        <f>ROUND(E117*F117,2)</f>
        <v>0</v>
      </c>
      <c r="H117" s="238"/>
      <c r="I117" s="237">
        <f>ROUND(E117*H117,2)</f>
        <v>0</v>
      </c>
      <c r="J117" s="238"/>
      <c r="K117" s="237">
        <f>ROUND(E117*J117,2)</f>
        <v>0</v>
      </c>
      <c r="L117" s="237">
        <v>21</v>
      </c>
      <c r="M117" s="237">
        <f>G117*(1+L117/100)</f>
        <v>0</v>
      </c>
      <c r="N117" s="236">
        <v>0</v>
      </c>
      <c r="O117" s="236">
        <f>ROUND(E117*N117,2)</f>
        <v>0</v>
      </c>
      <c r="P117" s="236">
        <v>0</v>
      </c>
      <c r="Q117" s="236">
        <f>ROUND(E117*P117,2)</f>
        <v>0</v>
      </c>
      <c r="R117" s="237"/>
      <c r="S117" s="237" t="s">
        <v>497</v>
      </c>
      <c r="T117" s="239" t="s">
        <v>239</v>
      </c>
      <c r="U117" s="223">
        <v>0</v>
      </c>
      <c r="V117" s="223">
        <f>ROUND(E117*U117,2)</f>
        <v>0</v>
      </c>
      <c r="W117" s="223"/>
      <c r="X117" s="223" t="s">
        <v>262</v>
      </c>
      <c r="Y117" s="223" t="s">
        <v>241</v>
      </c>
      <c r="Z117" s="212"/>
      <c r="AA117" s="212"/>
      <c r="AB117" s="212"/>
      <c r="AC117" s="212"/>
      <c r="AD117" s="212"/>
      <c r="AE117" s="212"/>
      <c r="AF117" s="212"/>
      <c r="AG117" s="212" t="s">
        <v>263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5" t="s">
        <v>1797</v>
      </c>
      <c r="D118" s="249"/>
      <c r="E118" s="250">
        <v>1</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267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6"/>
      <c r="D119" s="241"/>
      <c r="E119" s="241"/>
      <c r="F119" s="241"/>
      <c r="G119" s="241"/>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243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3">
        <v>33</v>
      </c>
      <c r="B120" s="234" t="s">
        <v>1798</v>
      </c>
      <c r="C120" s="244" t="s">
        <v>1799</v>
      </c>
      <c r="D120" s="235" t="s">
        <v>837</v>
      </c>
      <c r="E120" s="236">
        <v>1</v>
      </c>
      <c r="F120" s="237">
        <f>H120+J120</f>
        <v>0</v>
      </c>
      <c r="G120" s="237">
        <f>ROUND(E120*F120,2)</f>
        <v>0</v>
      </c>
      <c r="H120" s="238"/>
      <c r="I120" s="237">
        <f>ROUND(E120*H120,2)</f>
        <v>0</v>
      </c>
      <c r="J120" s="238"/>
      <c r="K120" s="237">
        <f>ROUND(E120*J120,2)</f>
        <v>0</v>
      </c>
      <c r="L120" s="237">
        <v>21</v>
      </c>
      <c r="M120" s="237">
        <f>G120*(1+L120/100)</f>
        <v>0</v>
      </c>
      <c r="N120" s="236">
        <v>0</v>
      </c>
      <c r="O120" s="236">
        <f>ROUND(E120*N120,2)</f>
        <v>0</v>
      </c>
      <c r="P120" s="236">
        <v>0</v>
      </c>
      <c r="Q120" s="236">
        <f>ROUND(E120*P120,2)</f>
        <v>0</v>
      </c>
      <c r="R120" s="237"/>
      <c r="S120" s="237" t="s">
        <v>497</v>
      </c>
      <c r="T120" s="239" t="s">
        <v>239</v>
      </c>
      <c r="U120" s="223">
        <v>0</v>
      </c>
      <c r="V120" s="223">
        <f>ROUND(E120*U120,2)</f>
        <v>0</v>
      </c>
      <c r="W120" s="223"/>
      <c r="X120" s="223" t="s">
        <v>262</v>
      </c>
      <c r="Y120" s="223" t="s">
        <v>241</v>
      </c>
      <c r="Z120" s="212"/>
      <c r="AA120" s="212"/>
      <c r="AB120" s="212"/>
      <c r="AC120" s="212"/>
      <c r="AD120" s="212"/>
      <c r="AE120" s="212"/>
      <c r="AF120" s="212"/>
      <c r="AG120" s="212" t="s">
        <v>263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5"/>
      <c r="D121" s="242"/>
      <c r="E121" s="242"/>
      <c r="F121" s="242"/>
      <c r="G121" s="242"/>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243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3">
        <v>34</v>
      </c>
      <c r="B122" s="234" t="s">
        <v>1800</v>
      </c>
      <c r="C122" s="244" t="s">
        <v>1801</v>
      </c>
      <c r="D122" s="235" t="s">
        <v>398</v>
      </c>
      <c r="E122" s="236">
        <v>1</v>
      </c>
      <c r="F122" s="237">
        <f>H122+J122</f>
        <v>0</v>
      </c>
      <c r="G122" s="237">
        <f>ROUND(E122*F122,2)</f>
        <v>0</v>
      </c>
      <c r="H122" s="238"/>
      <c r="I122" s="237">
        <f>ROUND(E122*H122,2)</f>
        <v>0</v>
      </c>
      <c r="J122" s="238"/>
      <c r="K122" s="237">
        <f>ROUND(E122*J122,2)</f>
        <v>0</v>
      </c>
      <c r="L122" s="237">
        <v>21</v>
      </c>
      <c r="M122" s="237">
        <f>G122*(1+L122/100)</f>
        <v>0</v>
      </c>
      <c r="N122" s="236">
        <v>0</v>
      </c>
      <c r="O122" s="236">
        <f>ROUND(E122*N122,2)</f>
        <v>0</v>
      </c>
      <c r="P122" s="236">
        <v>0</v>
      </c>
      <c r="Q122" s="236">
        <f>ROUND(E122*P122,2)</f>
        <v>0</v>
      </c>
      <c r="R122" s="237"/>
      <c r="S122" s="237" t="s">
        <v>497</v>
      </c>
      <c r="T122" s="239" t="s">
        <v>239</v>
      </c>
      <c r="U122" s="223">
        <v>0</v>
      </c>
      <c r="V122" s="223">
        <f>ROUND(E122*U122,2)</f>
        <v>0</v>
      </c>
      <c r="W122" s="223"/>
      <c r="X122" s="223" t="s">
        <v>262</v>
      </c>
      <c r="Y122" s="223" t="s">
        <v>241</v>
      </c>
      <c r="Z122" s="212"/>
      <c r="AA122" s="212"/>
      <c r="AB122" s="212"/>
      <c r="AC122" s="212"/>
      <c r="AD122" s="212"/>
      <c r="AE122" s="212"/>
      <c r="AF122" s="212"/>
      <c r="AG122" s="212" t="s">
        <v>263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5"/>
      <c r="D123" s="242"/>
      <c r="E123" s="242"/>
      <c r="F123" s="242"/>
      <c r="G123" s="242"/>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243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33">
        <v>35</v>
      </c>
      <c r="B124" s="234" t="s">
        <v>1802</v>
      </c>
      <c r="C124" s="244" t="s">
        <v>1803</v>
      </c>
      <c r="D124" s="235" t="s">
        <v>398</v>
      </c>
      <c r="E124" s="236">
        <v>2</v>
      </c>
      <c r="F124" s="237">
        <f>H124+J124</f>
        <v>0</v>
      </c>
      <c r="G124" s="237">
        <f>ROUND(E124*F124,2)</f>
        <v>0</v>
      </c>
      <c r="H124" s="238"/>
      <c r="I124" s="237">
        <f>ROUND(E124*H124,2)</f>
        <v>0</v>
      </c>
      <c r="J124" s="238"/>
      <c r="K124" s="237">
        <f>ROUND(E124*J124,2)</f>
        <v>0</v>
      </c>
      <c r="L124" s="237">
        <v>21</v>
      </c>
      <c r="M124" s="237">
        <f>G124*(1+L124/100)</f>
        <v>0</v>
      </c>
      <c r="N124" s="236">
        <v>0</v>
      </c>
      <c r="O124" s="236">
        <f>ROUND(E124*N124,2)</f>
        <v>0</v>
      </c>
      <c r="P124" s="236">
        <v>0</v>
      </c>
      <c r="Q124" s="236">
        <f>ROUND(E124*P124,2)</f>
        <v>0</v>
      </c>
      <c r="R124" s="237"/>
      <c r="S124" s="237" t="s">
        <v>497</v>
      </c>
      <c r="T124" s="239" t="s">
        <v>239</v>
      </c>
      <c r="U124" s="223">
        <v>0</v>
      </c>
      <c r="V124" s="223">
        <f>ROUND(E124*U124,2)</f>
        <v>0</v>
      </c>
      <c r="W124" s="223"/>
      <c r="X124" s="223" t="s">
        <v>262</v>
      </c>
      <c r="Y124" s="223" t="s">
        <v>241</v>
      </c>
      <c r="Z124" s="212"/>
      <c r="AA124" s="212"/>
      <c r="AB124" s="212"/>
      <c r="AC124" s="212"/>
      <c r="AD124" s="212"/>
      <c r="AE124" s="212"/>
      <c r="AF124" s="212"/>
      <c r="AG124" s="212" t="s">
        <v>263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5" t="s">
        <v>1190</v>
      </c>
      <c r="D125" s="249"/>
      <c r="E125" s="250">
        <v>2</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267</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56"/>
      <c r="D126" s="241"/>
      <c r="E126" s="241"/>
      <c r="F126" s="241"/>
      <c r="G126" s="241"/>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243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3">
        <v>36</v>
      </c>
      <c r="B127" s="234" t="s">
        <v>1804</v>
      </c>
      <c r="C127" s="244" t="s">
        <v>1805</v>
      </c>
      <c r="D127" s="235" t="s">
        <v>398</v>
      </c>
      <c r="E127" s="236">
        <v>1</v>
      </c>
      <c r="F127" s="237">
        <f>H127+J127</f>
        <v>0</v>
      </c>
      <c r="G127" s="237">
        <f>ROUND(E127*F127,2)</f>
        <v>0</v>
      </c>
      <c r="H127" s="238"/>
      <c r="I127" s="237">
        <f>ROUND(E127*H127,2)</f>
        <v>0</v>
      </c>
      <c r="J127" s="238"/>
      <c r="K127" s="237">
        <f>ROUND(E127*J127,2)</f>
        <v>0</v>
      </c>
      <c r="L127" s="237">
        <v>21</v>
      </c>
      <c r="M127" s="237">
        <f>G127*(1+L127/100)</f>
        <v>0</v>
      </c>
      <c r="N127" s="236">
        <v>0</v>
      </c>
      <c r="O127" s="236">
        <f>ROUND(E127*N127,2)</f>
        <v>0</v>
      </c>
      <c r="P127" s="236">
        <v>0</v>
      </c>
      <c r="Q127" s="236">
        <f>ROUND(E127*P127,2)</f>
        <v>0</v>
      </c>
      <c r="R127" s="237"/>
      <c r="S127" s="237" t="s">
        <v>497</v>
      </c>
      <c r="T127" s="239" t="s">
        <v>239</v>
      </c>
      <c r="U127" s="223">
        <v>0</v>
      </c>
      <c r="V127" s="223">
        <f>ROUND(E127*U127,2)</f>
        <v>0</v>
      </c>
      <c r="W127" s="223"/>
      <c r="X127" s="223" t="s">
        <v>262</v>
      </c>
      <c r="Y127" s="223" t="s">
        <v>241</v>
      </c>
      <c r="Z127" s="212"/>
      <c r="AA127" s="212"/>
      <c r="AB127" s="212"/>
      <c r="AC127" s="212"/>
      <c r="AD127" s="212"/>
      <c r="AE127" s="212"/>
      <c r="AF127" s="212"/>
      <c r="AG127" s="212" t="s">
        <v>263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5"/>
      <c r="D128" s="242"/>
      <c r="E128" s="242"/>
      <c r="F128" s="242"/>
      <c r="G128" s="242"/>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243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3">
        <v>37</v>
      </c>
      <c r="B129" s="234" t="s">
        <v>1806</v>
      </c>
      <c r="C129" s="244" t="s">
        <v>1807</v>
      </c>
      <c r="D129" s="235" t="s">
        <v>837</v>
      </c>
      <c r="E129" s="236">
        <v>2</v>
      </c>
      <c r="F129" s="237">
        <f>H129+J129</f>
        <v>0</v>
      </c>
      <c r="G129" s="237">
        <f>ROUND(E129*F129,2)</f>
        <v>0</v>
      </c>
      <c r="H129" s="238"/>
      <c r="I129" s="237">
        <f>ROUND(E129*H129,2)</f>
        <v>0</v>
      </c>
      <c r="J129" s="238"/>
      <c r="K129" s="237">
        <f>ROUND(E129*J129,2)</f>
        <v>0</v>
      </c>
      <c r="L129" s="237">
        <v>21</v>
      </c>
      <c r="M129" s="237">
        <f>G129*(1+L129/100)</f>
        <v>0</v>
      </c>
      <c r="N129" s="236">
        <v>0</v>
      </c>
      <c r="O129" s="236">
        <f>ROUND(E129*N129,2)</f>
        <v>0</v>
      </c>
      <c r="P129" s="236">
        <v>0</v>
      </c>
      <c r="Q129" s="236">
        <f>ROUND(E129*P129,2)</f>
        <v>0</v>
      </c>
      <c r="R129" s="237"/>
      <c r="S129" s="237" t="s">
        <v>497</v>
      </c>
      <c r="T129" s="239" t="s">
        <v>239</v>
      </c>
      <c r="U129" s="223">
        <v>0</v>
      </c>
      <c r="V129" s="223">
        <f>ROUND(E129*U129,2)</f>
        <v>0</v>
      </c>
      <c r="W129" s="223"/>
      <c r="X129" s="223" t="s">
        <v>262</v>
      </c>
      <c r="Y129" s="223" t="s">
        <v>241</v>
      </c>
      <c r="Z129" s="212"/>
      <c r="AA129" s="212"/>
      <c r="AB129" s="212"/>
      <c r="AC129" s="212"/>
      <c r="AD129" s="212"/>
      <c r="AE129" s="212"/>
      <c r="AF129" s="212"/>
      <c r="AG129" s="212" t="s">
        <v>263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55" t="s">
        <v>1190</v>
      </c>
      <c r="D130" s="249"/>
      <c r="E130" s="250">
        <v>2</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267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6"/>
      <c r="D131" s="241"/>
      <c r="E131" s="241"/>
      <c r="F131" s="241"/>
      <c r="G131" s="241"/>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243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3">
        <v>38</v>
      </c>
      <c r="B132" s="234" t="s">
        <v>1808</v>
      </c>
      <c r="C132" s="244" t="s">
        <v>1809</v>
      </c>
      <c r="D132" s="235" t="s">
        <v>450</v>
      </c>
      <c r="E132" s="236">
        <v>1</v>
      </c>
      <c r="F132" s="237">
        <f>H132+J132</f>
        <v>0</v>
      </c>
      <c r="G132" s="237">
        <f>ROUND(E132*F132,2)</f>
        <v>0</v>
      </c>
      <c r="H132" s="238"/>
      <c r="I132" s="237">
        <f>ROUND(E132*H132,2)</f>
        <v>0</v>
      </c>
      <c r="J132" s="238"/>
      <c r="K132" s="237">
        <f>ROUND(E132*J132,2)</f>
        <v>0</v>
      </c>
      <c r="L132" s="237">
        <v>21</v>
      </c>
      <c r="M132" s="237">
        <f>G132*(1+L132/100)</f>
        <v>0</v>
      </c>
      <c r="N132" s="236">
        <v>5.8500000000000002E-3</v>
      </c>
      <c r="O132" s="236">
        <f>ROUND(E132*N132,2)</f>
        <v>0.01</v>
      </c>
      <c r="P132" s="236">
        <v>0</v>
      </c>
      <c r="Q132" s="236">
        <f>ROUND(E132*P132,2)</f>
        <v>0</v>
      </c>
      <c r="R132" s="237"/>
      <c r="S132" s="237" t="s">
        <v>497</v>
      </c>
      <c r="T132" s="239" t="s">
        <v>1810</v>
      </c>
      <c r="U132" s="223">
        <v>0.46</v>
      </c>
      <c r="V132" s="223">
        <f>ROUND(E132*U132,2)</f>
        <v>0.46</v>
      </c>
      <c r="W132" s="223"/>
      <c r="X132" s="223" t="s">
        <v>262</v>
      </c>
      <c r="Y132" s="223" t="s">
        <v>241</v>
      </c>
      <c r="Z132" s="212"/>
      <c r="AA132" s="212"/>
      <c r="AB132" s="212"/>
      <c r="AC132" s="212"/>
      <c r="AD132" s="212"/>
      <c r="AE132" s="212"/>
      <c r="AF132" s="212"/>
      <c r="AG132" s="212" t="s">
        <v>263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5" t="s">
        <v>114</v>
      </c>
      <c r="D133" s="249"/>
      <c r="E133" s="250">
        <v>1</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267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6"/>
      <c r="D134" s="241"/>
      <c r="E134" s="241"/>
      <c r="F134" s="241"/>
      <c r="G134" s="241"/>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243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3">
        <v>39</v>
      </c>
      <c r="B135" s="234" t="s">
        <v>1811</v>
      </c>
      <c r="C135" s="244" t="s">
        <v>1812</v>
      </c>
      <c r="D135" s="235" t="s">
        <v>837</v>
      </c>
      <c r="E135" s="236">
        <v>1</v>
      </c>
      <c r="F135" s="237">
        <f>H135+J135</f>
        <v>0</v>
      </c>
      <c r="G135" s="237">
        <f>ROUND(E135*F135,2)</f>
        <v>0</v>
      </c>
      <c r="H135" s="238"/>
      <c r="I135" s="237">
        <f>ROUND(E135*H135,2)</f>
        <v>0</v>
      </c>
      <c r="J135" s="238"/>
      <c r="K135" s="237">
        <f>ROUND(E135*J135,2)</f>
        <v>0</v>
      </c>
      <c r="L135" s="237">
        <v>21</v>
      </c>
      <c r="M135" s="237">
        <f>G135*(1+L135/100)</f>
        <v>0</v>
      </c>
      <c r="N135" s="236">
        <v>2.5200000000000001E-3</v>
      </c>
      <c r="O135" s="236">
        <f>ROUND(E135*N135,2)</f>
        <v>0</v>
      </c>
      <c r="P135" s="236">
        <v>0</v>
      </c>
      <c r="Q135" s="236">
        <f>ROUND(E135*P135,2)</f>
        <v>0</v>
      </c>
      <c r="R135" s="237"/>
      <c r="S135" s="237" t="s">
        <v>497</v>
      </c>
      <c r="T135" s="239" t="s">
        <v>239</v>
      </c>
      <c r="U135" s="223">
        <v>0.433</v>
      </c>
      <c r="V135" s="223">
        <f>ROUND(E135*U135,2)</f>
        <v>0.43</v>
      </c>
      <c r="W135" s="223"/>
      <c r="X135" s="223" t="s">
        <v>262</v>
      </c>
      <c r="Y135" s="223" t="s">
        <v>241</v>
      </c>
      <c r="Z135" s="212"/>
      <c r="AA135" s="212"/>
      <c r="AB135" s="212"/>
      <c r="AC135" s="212"/>
      <c r="AD135" s="212"/>
      <c r="AE135" s="212"/>
      <c r="AF135" s="212"/>
      <c r="AG135" s="212" t="s">
        <v>263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5" t="s">
        <v>1813</v>
      </c>
      <c r="D136" s="249"/>
      <c r="E136" s="250"/>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267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5" t="s">
        <v>1814</v>
      </c>
      <c r="D137" s="249"/>
      <c r="E137" s="250">
        <v>1</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267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6"/>
      <c r="D138" s="241"/>
      <c r="E138" s="241"/>
      <c r="F138" s="241"/>
      <c r="G138" s="241"/>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243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3">
        <v>40</v>
      </c>
      <c r="B139" s="234" t="s">
        <v>838</v>
      </c>
      <c r="C139" s="244" t="s">
        <v>839</v>
      </c>
      <c r="D139" s="235" t="s">
        <v>840</v>
      </c>
      <c r="E139" s="236">
        <v>30</v>
      </c>
      <c r="F139" s="237">
        <f>H139+J139</f>
        <v>0</v>
      </c>
      <c r="G139" s="237">
        <f>ROUND(E139*F139,2)</f>
        <v>0</v>
      </c>
      <c r="H139" s="238"/>
      <c r="I139" s="237">
        <f>ROUND(E139*H139,2)</f>
        <v>0</v>
      </c>
      <c r="J139" s="238"/>
      <c r="K139" s="237">
        <f>ROUND(E139*J139,2)</f>
        <v>0</v>
      </c>
      <c r="L139" s="237">
        <v>21</v>
      </c>
      <c r="M139" s="237">
        <f>G139*(1+L139/100)</f>
        <v>0</v>
      </c>
      <c r="N139" s="236">
        <v>0</v>
      </c>
      <c r="O139" s="236">
        <f>ROUND(E139*N139,2)</f>
        <v>0</v>
      </c>
      <c r="P139" s="236">
        <v>0</v>
      </c>
      <c r="Q139" s="236">
        <f>ROUND(E139*P139,2)</f>
        <v>0</v>
      </c>
      <c r="R139" s="237" t="s">
        <v>841</v>
      </c>
      <c r="S139" s="237" t="s">
        <v>238</v>
      </c>
      <c r="T139" s="239" t="s">
        <v>238</v>
      </c>
      <c r="U139" s="223">
        <v>1</v>
      </c>
      <c r="V139" s="223">
        <f>ROUND(E139*U139,2)</f>
        <v>30</v>
      </c>
      <c r="W139" s="223"/>
      <c r="X139" s="223" t="s">
        <v>842</v>
      </c>
      <c r="Y139" s="223" t="s">
        <v>241</v>
      </c>
      <c r="Z139" s="212"/>
      <c r="AA139" s="212"/>
      <c r="AB139" s="212"/>
      <c r="AC139" s="212"/>
      <c r="AD139" s="212"/>
      <c r="AE139" s="212"/>
      <c r="AF139" s="212"/>
      <c r="AG139" s="212" t="s">
        <v>843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5" t="s">
        <v>1815</v>
      </c>
      <c r="D140" s="249"/>
      <c r="E140" s="250">
        <v>30</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267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56"/>
      <c r="D141" s="241"/>
      <c r="E141" s="241"/>
      <c r="F141" s="241"/>
      <c r="G141" s="241"/>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243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3">
        <v>41</v>
      </c>
      <c r="B142" s="234" t="s">
        <v>1816</v>
      </c>
      <c r="C142" s="244" t="s">
        <v>1817</v>
      </c>
      <c r="D142" s="235" t="s">
        <v>398</v>
      </c>
      <c r="E142" s="236">
        <v>1</v>
      </c>
      <c r="F142" s="237">
        <f>H142+J142</f>
        <v>0</v>
      </c>
      <c r="G142" s="237">
        <f>ROUND(E142*F142,2)</f>
        <v>0</v>
      </c>
      <c r="H142" s="238"/>
      <c r="I142" s="237">
        <f>ROUND(E142*H142,2)</f>
        <v>0</v>
      </c>
      <c r="J142" s="238"/>
      <c r="K142" s="237">
        <f>ROUND(E142*J142,2)</f>
        <v>0</v>
      </c>
      <c r="L142" s="237">
        <v>21</v>
      </c>
      <c r="M142" s="237">
        <f>G142*(1+L142/100)</f>
        <v>0</v>
      </c>
      <c r="N142" s="236">
        <v>1.1E-4</v>
      </c>
      <c r="O142" s="236">
        <f>ROUND(E142*N142,2)</f>
        <v>0</v>
      </c>
      <c r="P142" s="236">
        <v>0</v>
      </c>
      <c r="Q142" s="236">
        <f>ROUND(E142*P142,2)</f>
        <v>0</v>
      </c>
      <c r="R142" s="237" t="s">
        <v>344</v>
      </c>
      <c r="S142" s="237" t="s">
        <v>377</v>
      </c>
      <c r="T142" s="239" t="s">
        <v>377</v>
      </c>
      <c r="U142" s="223">
        <v>0</v>
      </c>
      <c r="V142" s="223">
        <f>ROUND(E142*U142,2)</f>
        <v>0</v>
      </c>
      <c r="W142" s="223"/>
      <c r="X142" s="223" t="s">
        <v>345</v>
      </c>
      <c r="Y142" s="223" t="s">
        <v>241</v>
      </c>
      <c r="Z142" s="212"/>
      <c r="AA142" s="212"/>
      <c r="AB142" s="212"/>
      <c r="AC142" s="212"/>
      <c r="AD142" s="212"/>
      <c r="AE142" s="212"/>
      <c r="AF142" s="212"/>
      <c r="AG142" s="212" t="s">
        <v>346</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5" t="s">
        <v>114</v>
      </c>
      <c r="D143" s="249"/>
      <c r="E143" s="250">
        <v>1</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267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6"/>
      <c r="D144" s="241"/>
      <c r="E144" s="241"/>
      <c r="F144" s="241"/>
      <c r="G144" s="241"/>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243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3">
        <v>42</v>
      </c>
      <c r="B145" s="234" t="s">
        <v>1818</v>
      </c>
      <c r="C145" s="244" t="s">
        <v>1819</v>
      </c>
      <c r="D145" s="235" t="s">
        <v>398</v>
      </c>
      <c r="E145" s="236">
        <v>3</v>
      </c>
      <c r="F145" s="237">
        <f>H145+J145</f>
        <v>0</v>
      </c>
      <c r="G145" s="237">
        <f>ROUND(E145*F145,2)</f>
        <v>0</v>
      </c>
      <c r="H145" s="238"/>
      <c r="I145" s="237">
        <f>ROUND(E145*H145,2)</f>
        <v>0</v>
      </c>
      <c r="J145" s="238"/>
      <c r="K145" s="237">
        <f>ROUND(E145*J145,2)</f>
        <v>0</v>
      </c>
      <c r="L145" s="237">
        <v>21</v>
      </c>
      <c r="M145" s="237">
        <f>G145*(1+L145/100)</f>
        <v>0</v>
      </c>
      <c r="N145" s="236">
        <v>2.3000000000000001E-4</v>
      </c>
      <c r="O145" s="236">
        <f>ROUND(E145*N145,2)</f>
        <v>0</v>
      </c>
      <c r="P145" s="236">
        <v>0</v>
      </c>
      <c r="Q145" s="236">
        <f>ROUND(E145*P145,2)</f>
        <v>0</v>
      </c>
      <c r="R145" s="237" t="s">
        <v>344</v>
      </c>
      <c r="S145" s="237" t="s">
        <v>377</v>
      </c>
      <c r="T145" s="239" t="s">
        <v>377</v>
      </c>
      <c r="U145" s="223">
        <v>0</v>
      </c>
      <c r="V145" s="223">
        <f>ROUND(E145*U145,2)</f>
        <v>0</v>
      </c>
      <c r="W145" s="223"/>
      <c r="X145" s="223" t="s">
        <v>345</v>
      </c>
      <c r="Y145" s="223" t="s">
        <v>241</v>
      </c>
      <c r="Z145" s="212"/>
      <c r="AA145" s="212"/>
      <c r="AB145" s="212"/>
      <c r="AC145" s="212"/>
      <c r="AD145" s="212"/>
      <c r="AE145" s="212"/>
      <c r="AF145" s="212"/>
      <c r="AG145" s="212" t="s">
        <v>346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5" t="s">
        <v>118</v>
      </c>
      <c r="D146" s="249"/>
      <c r="E146" s="250">
        <v>3</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267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6"/>
      <c r="D147" s="241"/>
      <c r="E147" s="241"/>
      <c r="F147" s="241"/>
      <c r="G147" s="241"/>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243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3">
        <v>43</v>
      </c>
      <c r="B148" s="234" t="s">
        <v>1820</v>
      </c>
      <c r="C148" s="244" t="s">
        <v>1821</v>
      </c>
      <c r="D148" s="235" t="s">
        <v>398</v>
      </c>
      <c r="E148" s="236">
        <v>8</v>
      </c>
      <c r="F148" s="237">
        <f>H148+J148</f>
        <v>0</v>
      </c>
      <c r="G148" s="237">
        <f>ROUND(E148*F148,2)</f>
        <v>0</v>
      </c>
      <c r="H148" s="238"/>
      <c r="I148" s="237">
        <f>ROUND(E148*H148,2)</f>
        <v>0</v>
      </c>
      <c r="J148" s="238"/>
      <c r="K148" s="237">
        <f>ROUND(E148*J148,2)</f>
        <v>0</v>
      </c>
      <c r="L148" s="237">
        <v>21</v>
      </c>
      <c r="M148" s="237">
        <f>G148*(1+L148/100)</f>
        <v>0</v>
      </c>
      <c r="N148" s="236">
        <v>3.3E-4</v>
      </c>
      <c r="O148" s="236">
        <f>ROUND(E148*N148,2)</f>
        <v>0</v>
      </c>
      <c r="P148" s="236">
        <v>0</v>
      </c>
      <c r="Q148" s="236">
        <f>ROUND(E148*P148,2)</f>
        <v>0</v>
      </c>
      <c r="R148" s="237" t="s">
        <v>344</v>
      </c>
      <c r="S148" s="237" t="s">
        <v>377</v>
      </c>
      <c r="T148" s="239" t="s">
        <v>377</v>
      </c>
      <c r="U148" s="223">
        <v>0</v>
      </c>
      <c r="V148" s="223">
        <f>ROUND(E148*U148,2)</f>
        <v>0</v>
      </c>
      <c r="W148" s="223"/>
      <c r="X148" s="223" t="s">
        <v>345</v>
      </c>
      <c r="Y148" s="223" t="s">
        <v>241</v>
      </c>
      <c r="Z148" s="212"/>
      <c r="AA148" s="212"/>
      <c r="AB148" s="212"/>
      <c r="AC148" s="212"/>
      <c r="AD148" s="212"/>
      <c r="AE148" s="212"/>
      <c r="AF148" s="212"/>
      <c r="AG148" s="212" t="s">
        <v>346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5" t="s">
        <v>134</v>
      </c>
      <c r="D149" s="249"/>
      <c r="E149" s="250">
        <v>8</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267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6"/>
      <c r="D150" s="241"/>
      <c r="E150" s="241"/>
      <c r="F150" s="241"/>
      <c r="G150" s="241"/>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243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3">
        <v>44</v>
      </c>
      <c r="B151" s="234" t="s">
        <v>1822</v>
      </c>
      <c r="C151" s="244" t="s">
        <v>1823</v>
      </c>
      <c r="D151" s="235" t="s">
        <v>398</v>
      </c>
      <c r="E151" s="236">
        <v>1</v>
      </c>
      <c r="F151" s="237">
        <f>H151+J151</f>
        <v>0</v>
      </c>
      <c r="G151" s="237">
        <f>ROUND(E151*F151,2)</f>
        <v>0</v>
      </c>
      <c r="H151" s="238"/>
      <c r="I151" s="237">
        <f>ROUND(E151*H151,2)</f>
        <v>0</v>
      </c>
      <c r="J151" s="238"/>
      <c r="K151" s="237">
        <f>ROUND(E151*J151,2)</f>
        <v>0</v>
      </c>
      <c r="L151" s="237">
        <v>21</v>
      </c>
      <c r="M151" s="237">
        <f>G151*(1+L151/100)</f>
        <v>0</v>
      </c>
      <c r="N151" s="236">
        <v>8.0000000000000007E-5</v>
      </c>
      <c r="O151" s="236">
        <f>ROUND(E151*N151,2)</f>
        <v>0</v>
      </c>
      <c r="P151" s="236">
        <v>0</v>
      </c>
      <c r="Q151" s="236">
        <f>ROUND(E151*P151,2)</f>
        <v>0</v>
      </c>
      <c r="R151" s="237"/>
      <c r="S151" s="237" t="s">
        <v>497</v>
      </c>
      <c r="T151" s="239" t="s">
        <v>1810</v>
      </c>
      <c r="U151" s="223">
        <v>0</v>
      </c>
      <c r="V151" s="223">
        <f>ROUND(E151*U151,2)</f>
        <v>0</v>
      </c>
      <c r="W151" s="223"/>
      <c r="X151" s="223" t="s">
        <v>345</v>
      </c>
      <c r="Y151" s="223" t="s">
        <v>241</v>
      </c>
      <c r="Z151" s="212"/>
      <c r="AA151" s="212"/>
      <c r="AB151" s="212"/>
      <c r="AC151" s="212"/>
      <c r="AD151" s="212"/>
      <c r="AE151" s="212"/>
      <c r="AF151" s="212"/>
      <c r="AG151" s="212" t="s">
        <v>346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5" t="s">
        <v>114</v>
      </c>
      <c r="D152" s="249"/>
      <c r="E152" s="250">
        <v>1</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267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56"/>
      <c r="D153" s="241"/>
      <c r="E153" s="241"/>
      <c r="F153" s="241"/>
      <c r="G153" s="241"/>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243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3">
        <v>45</v>
      </c>
      <c r="B154" s="234" t="s">
        <v>1824</v>
      </c>
      <c r="C154" s="244" t="s">
        <v>1825</v>
      </c>
      <c r="D154" s="235" t="s">
        <v>398</v>
      </c>
      <c r="E154" s="236">
        <v>1</v>
      </c>
      <c r="F154" s="237">
        <f>H154+J154</f>
        <v>0</v>
      </c>
      <c r="G154" s="237">
        <f>ROUND(E154*F154,2)</f>
        <v>0</v>
      </c>
      <c r="H154" s="238"/>
      <c r="I154" s="237">
        <f>ROUND(E154*H154,2)</f>
        <v>0</v>
      </c>
      <c r="J154" s="238"/>
      <c r="K154" s="237">
        <f>ROUND(E154*J154,2)</f>
        <v>0</v>
      </c>
      <c r="L154" s="237">
        <v>21</v>
      </c>
      <c r="M154" s="237">
        <f>G154*(1+L154/100)</f>
        <v>0</v>
      </c>
      <c r="N154" s="236">
        <v>1.2999999999999999E-4</v>
      </c>
      <c r="O154" s="236">
        <f>ROUND(E154*N154,2)</f>
        <v>0</v>
      </c>
      <c r="P154" s="236">
        <v>0</v>
      </c>
      <c r="Q154" s="236">
        <f>ROUND(E154*P154,2)</f>
        <v>0</v>
      </c>
      <c r="R154" s="237" t="s">
        <v>344</v>
      </c>
      <c r="S154" s="237" t="s">
        <v>1810</v>
      </c>
      <c r="T154" s="239" t="s">
        <v>1810</v>
      </c>
      <c r="U154" s="223">
        <v>0</v>
      </c>
      <c r="V154" s="223">
        <f>ROUND(E154*U154,2)</f>
        <v>0</v>
      </c>
      <c r="W154" s="223"/>
      <c r="X154" s="223" t="s">
        <v>345</v>
      </c>
      <c r="Y154" s="223" t="s">
        <v>241</v>
      </c>
      <c r="Z154" s="212"/>
      <c r="AA154" s="212"/>
      <c r="AB154" s="212"/>
      <c r="AC154" s="212"/>
      <c r="AD154" s="212"/>
      <c r="AE154" s="212"/>
      <c r="AF154" s="212"/>
      <c r="AG154" s="212" t="s">
        <v>346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5" t="s">
        <v>114</v>
      </c>
      <c r="D155" s="249"/>
      <c r="E155" s="250">
        <v>1</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267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6"/>
      <c r="D156" s="241"/>
      <c r="E156" s="241"/>
      <c r="F156" s="241"/>
      <c r="G156" s="241"/>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243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3">
        <v>46</v>
      </c>
      <c r="B157" s="234" t="s">
        <v>1826</v>
      </c>
      <c r="C157" s="244" t="s">
        <v>1827</v>
      </c>
      <c r="D157" s="235" t="s">
        <v>398</v>
      </c>
      <c r="E157" s="236">
        <v>1</v>
      </c>
      <c r="F157" s="237">
        <f>H157+J157</f>
        <v>0</v>
      </c>
      <c r="G157" s="237">
        <f>ROUND(E157*F157,2)</f>
        <v>0</v>
      </c>
      <c r="H157" s="238"/>
      <c r="I157" s="237">
        <f>ROUND(E157*H157,2)</f>
        <v>0</v>
      </c>
      <c r="J157" s="238"/>
      <c r="K157" s="237">
        <f>ROUND(E157*J157,2)</f>
        <v>0</v>
      </c>
      <c r="L157" s="237">
        <v>21</v>
      </c>
      <c r="M157" s="237">
        <f>G157*(1+L157/100)</f>
        <v>0</v>
      </c>
      <c r="N157" s="236">
        <v>1.3999999999999999E-4</v>
      </c>
      <c r="O157" s="236">
        <f>ROUND(E157*N157,2)</f>
        <v>0</v>
      </c>
      <c r="P157" s="236">
        <v>0</v>
      </c>
      <c r="Q157" s="236">
        <f>ROUND(E157*P157,2)</f>
        <v>0</v>
      </c>
      <c r="R157" s="237"/>
      <c r="S157" s="237" t="s">
        <v>497</v>
      </c>
      <c r="T157" s="239" t="s">
        <v>1810</v>
      </c>
      <c r="U157" s="223">
        <v>0</v>
      </c>
      <c r="V157" s="223">
        <f>ROUND(E157*U157,2)</f>
        <v>0</v>
      </c>
      <c r="W157" s="223"/>
      <c r="X157" s="223" t="s">
        <v>345</v>
      </c>
      <c r="Y157" s="223" t="s">
        <v>241</v>
      </c>
      <c r="Z157" s="212"/>
      <c r="AA157" s="212"/>
      <c r="AB157" s="212"/>
      <c r="AC157" s="212"/>
      <c r="AD157" s="212"/>
      <c r="AE157" s="212"/>
      <c r="AF157" s="212"/>
      <c r="AG157" s="212" t="s">
        <v>346</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5" t="s">
        <v>114</v>
      </c>
      <c r="D158" s="249"/>
      <c r="E158" s="250">
        <v>1</v>
      </c>
      <c r="F158" s="223"/>
      <c r="G158" s="22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267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6"/>
      <c r="D159" s="241"/>
      <c r="E159" s="241"/>
      <c r="F159" s="241"/>
      <c r="G159" s="241"/>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243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3">
        <v>47</v>
      </c>
      <c r="B160" s="234" t="s">
        <v>1828</v>
      </c>
      <c r="C160" s="244" t="s">
        <v>1829</v>
      </c>
      <c r="D160" s="235" t="s">
        <v>398</v>
      </c>
      <c r="E160" s="236">
        <v>1</v>
      </c>
      <c r="F160" s="237">
        <f>H160+J160</f>
        <v>0</v>
      </c>
      <c r="G160" s="237">
        <f>ROUND(E160*F160,2)</f>
        <v>0</v>
      </c>
      <c r="H160" s="238"/>
      <c r="I160" s="237">
        <f>ROUND(E160*H160,2)</f>
        <v>0</v>
      </c>
      <c r="J160" s="238"/>
      <c r="K160" s="237">
        <f>ROUND(E160*J160,2)</f>
        <v>0</v>
      </c>
      <c r="L160" s="237">
        <v>21</v>
      </c>
      <c r="M160" s="237">
        <f>G160*(1+L160/100)</f>
        <v>0</v>
      </c>
      <c r="N160" s="236">
        <v>2.0000000000000001E-4</v>
      </c>
      <c r="O160" s="236">
        <f>ROUND(E160*N160,2)</f>
        <v>0</v>
      </c>
      <c r="P160" s="236">
        <v>0</v>
      </c>
      <c r="Q160" s="236">
        <f>ROUND(E160*P160,2)</f>
        <v>0</v>
      </c>
      <c r="R160" s="237"/>
      <c r="S160" s="237" t="s">
        <v>497</v>
      </c>
      <c r="T160" s="239" t="s">
        <v>1810</v>
      </c>
      <c r="U160" s="223">
        <v>0</v>
      </c>
      <c r="V160" s="223">
        <f>ROUND(E160*U160,2)</f>
        <v>0</v>
      </c>
      <c r="W160" s="223"/>
      <c r="X160" s="223" t="s">
        <v>345</v>
      </c>
      <c r="Y160" s="223" t="s">
        <v>241</v>
      </c>
      <c r="Z160" s="212"/>
      <c r="AA160" s="212"/>
      <c r="AB160" s="212"/>
      <c r="AC160" s="212"/>
      <c r="AD160" s="212"/>
      <c r="AE160" s="212"/>
      <c r="AF160" s="212"/>
      <c r="AG160" s="212" t="s">
        <v>346</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5" t="s">
        <v>114</v>
      </c>
      <c r="D161" s="249"/>
      <c r="E161" s="250">
        <v>1</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267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56"/>
      <c r="D162" s="241"/>
      <c r="E162" s="241"/>
      <c r="F162" s="241"/>
      <c r="G162" s="241"/>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243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3">
        <v>48</v>
      </c>
      <c r="B163" s="234" t="s">
        <v>1830</v>
      </c>
      <c r="C163" s="244" t="s">
        <v>1831</v>
      </c>
      <c r="D163" s="235" t="s">
        <v>398</v>
      </c>
      <c r="E163" s="236">
        <v>1</v>
      </c>
      <c r="F163" s="237">
        <f>H163+J163</f>
        <v>0</v>
      </c>
      <c r="G163" s="237">
        <f>ROUND(E163*F163,2)</f>
        <v>0</v>
      </c>
      <c r="H163" s="238"/>
      <c r="I163" s="237">
        <f>ROUND(E163*H163,2)</f>
        <v>0</v>
      </c>
      <c r="J163" s="238"/>
      <c r="K163" s="237">
        <f>ROUND(E163*J163,2)</f>
        <v>0</v>
      </c>
      <c r="L163" s="237">
        <v>21</v>
      </c>
      <c r="M163" s="237">
        <f>G163*(1+L163/100)</f>
        <v>0</v>
      </c>
      <c r="N163" s="236">
        <v>4.0000000000000002E-4</v>
      </c>
      <c r="O163" s="236">
        <f>ROUND(E163*N163,2)</f>
        <v>0</v>
      </c>
      <c r="P163" s="236">
        <v>0</v>
      </c>
      <c r="Q163" s="236">
        <f>ROUND(E163*P163,2)</f>
        <v>0</v>
      </c>
      <c r="R163" s="237" t="s">
        <v>344</v>
      </c>
      <c r="S163" s="237" t="s">
        <v>238</v>
      </c>
      <c r="T163" s="239" t="s">
        <v>238</v>
      </c>
      <c r="U163" s="223">
        <v>0</v>
      </c>
      <c r="V163" s="223">
        <f>ROUND(E163*U163,2)</f>
        <v>0</v>
      </c>
      <c r="W163" s="223"/>
      <c r="X163" s="223" t="s">
        <v>345</v>
      </c>
      <c r="Y163" s="223" t="s">
        <v>241</v>
      </c>
      <c r="Z163" s="212"/>
      <c r="AA163" s="212"/>
      <c r="AB163" s="212"/>
      <c r="AC163" s="212"/>
      <c r="AD163" s="212"/>
      <c r="AE163" s="212"/>
      <c r="AF163" s="212"/>
      <c r="AG163" s="212" t="s">
        <v>346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55" t="s">
        <v>1751</v>
      </c>
      <c r="D164" s="249"/>
      <c r="E164" s="250">
        <v>1</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267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6"/>
      <c r="D165" s="241"/>
      <c r="E165" s="241"/>
      <c r="F165" s="241"/>
      <c r="G165" s="241"/>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243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3">
        <v>49</v>
      </c>
      <c r="B166" s="234" t="s">
        <v>1804</v>
      </c>
      <c r="C166" s="244" t="s">
        <v>1832</v>
      </c>
      <c r="D166" s="235" t="s">
        <v>398</v>
      </c>
      <c r="E166" s="236">
        <v>1</v>
      </c>
      <c r="F166" s="237">
        <f>H166+J166</f>
        <v>0</v>
      </c>
      <c r="G166" s="237">
        <f>ROUND(E166*F166,2)</f>
        <v>0</v>
      </c>
      <c r="H166" s="238"/>
      <c r="I166" s="237">
        <f>ROUND(E166*H166,2)</f>
        <v>0</v>
      </c>
      <c r="J166" s="238"/>
      <c r="K166" s="237">
        <f>ROUND(E166*J166,2)</f>
        <v>0</v>
      </c>
      <c r="L166" s="237">
        <v>21</v>
      </c>
      <c r="M166" s="237">
        <f>G166*(1+L166/100)</f>
        <v>0</v>
      </c>
      <c r="N166" s="236">
        <v>0</v>
      </c>
      <c r="O166" s="236">
        <f>ROUND(E166*N166,2)</f>
        <v>0</v>
      </c>
      <c r="P166" s="236">
        <v>0</v>
      </c>
      <c r="Q166" s="236">
        <f>ROUND(E166*P166,2)</f>
        <v>0</v>
      </c>
      <c r="R166" s="237"/>
      <c r="S166" s="237" t="s">
        <v>497</v>
      </c>
      <c r="T166" s="239" t="s">
        <v>239</v>
      </c>
      <c r="U166" s="223">
        <v>0</v>
      </c>
      <c r="V166" s="223">
        <f>ROUND(E166*U166,2)</f>
        <v>0</v>
      </c>
      <c r="W166" s="223"/>
      <c r="X166" s="223" t="s">
        <v>345</v>
      </c>
      <c r="Y166" s="223" t="s">
        <v>241</v>
      </c>
      <c r="Z166" s="212"/>
      <c r="AA166" s="212"/>
      <c r="AB166" s="212"/>
      <c r="AC166" s="212"/>
      <c r="AD166" s="212"/>
      <c r="AE166" s="212"/>
      <c r="AF166" s="212"/>
      <c r="AG166" s="212" t="s">
        <v>346</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55" t="s">
        <v>1833</v>
      </c>
      <c r="D167" s="249"/>
      <c r="E167" s="250">
        <v>1</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267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6"/>
      <c r="D168" s="241"/>
      <c r="E168" s="241"/>
      <c r="F168" s="241"/>
      <c r="G168" s="241"/>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243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v>50</v>
      </c>
      <c r="B169" s="220" t="s">
        <v>1834</v>
      </c>
      <c r="C169" s="257" t="s">
        <v>1835</v>
      </c>
      <c r="D169" s="221" t="s">
        <v>0</v>
      </c>
      <c r="E169" s="240"/>
      <c r="F169" s="223">
        <f>H169+J169</f>
        <v>0</v>
      </c>
      <c r="G169" s="223">
        <f>ROUND(E169*F169,2)</f>
        <v>0</v>
      </c>
      <c r="H169" s="224"/>
      <c r="I169" s="223">
        <f>ROUND(E169*H169,2)</f>
        <v>0</v>
      </c>
      <c r="J169" s="224"/>
      <c r="K169" s="223">
        <f>ROUND(E169*J169,2)</f>
        <v>0</v>
      </c>
      <c r="L169" s="223">
        <v>21</v>
      </c>
      <c r="M169" s="223">
        <f>G169*(1+L169/100)</f>
        <v>0</v>
      </c>
      <c r="N169" s="222">
        <v>0</v>
      </c>
      <c r="O169" s="222">
        <f>ROUND(E169*N169,2)</f>
        <v>0</v>
      </c>
      <c r="P169" s="222">
        <v>0</v>
      </c>
      <c r="Q169" s="222">
        <f>ROUND(E169*P169,2)</f>
        <v>0</v>
      </c>
      <c r="R169" s="223" t="s">
        <v>1104</v>
      </c>
      <c r="S169" s="223" t="s">
        <v>238</v>
      </c>
      <c r="T169" s="223" t="s">
        <v>238</v>
      </c>
      <c r="U169" s="223">
        <v>0</v>
      </c>
      <c r="V169" s="223">
        <f>ROUND(E169*U169,2)</f>
        <v>0</v>
      </c>
      <c r="W169" s="223"/>
      <c r="X169" s="223" t="s">
        <v>970</v>
      </c>
      <c r="Y169" s="223" t="s">
        <v>241</v>
      </c>
      <c r="Z169" s="212"/>
      <c r="AA169" s="212"/>
      <c r="AB169" s="212"/>
      <c r="AC169" s="212"/>
      <c r="AD169" s="212"/>
      <c r="AE169" s="212"/>
      <c r="AF169" s="212"/>
      <c r="AG169" s="212" t="s">
        <v>971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8" t="s">
        <v>1211</v>
      </c>
      <c r="D170" s="253"/>
      <c r="E170" s="253"/>
      <c r="F170" s="253"/>
      <c r="G170" s="25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265</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56"/>
      <c r="D171" s="241"/>
      <c r="E171" s="241"/>
      <c r="F171" s="241"/>
      <c r="G171" s="241"/>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243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x14ac:dyDescent="0.2">
      <c r="A172" s="226" t="s">
        <v>233</v>
      </c>
      <c r="B172" s="227" t="s">
        <v>167</v>
      </c>
      <c r="C172" s="243" t="s">
        <v>168</v>
      </c>
      <c r="D172" s="228"/>
      <c r="E172" s="229"/>
      <c r="F172" s="230"/>
      <c r="G172" s="230">
        <f>SUMIF(AG173:AG181,"&lt;&gt;NOR",G173:G181)</f>
        <v>0</v>
      </c>
      <c r="H172" s="230"/>
      <c r="I172" s="230">
        <f>SUM(I173:I181)</f>
        <v>0</v>
      </c>
      <c r="J172" s="230"/>
      <c r="K172" s="230">
        <f>SUM(K173:K181)</f>
        <v>0</v>
      </c>
      <c r="L172" s="230"/>
      <c r="M172" s="230">
        <f>SUM(M173:M181)</f>
        <v>0</v>
      </c>
      <c r="N172" s="229"/>
      <c r="O172" s="229">
        <f>SUM(O173:O181)</f>
        <v>0</v>
      </c>
      <c r="P172" s="229"/>
      <c r="Q172" s="229">
        <f>SUM(Q173:Q181)</f>
        <v>0</v>
      </c>
      <c r="R172" s="230"/>
      <c r="S172" s="230"/>
      <c r="T172" s="231"/>
      <c r="U172" s="225"/>
      <c r="V172" s="225">
        <f>SUM(V173:V181)</f>
        <v>0.93</v>
      </c>
      <c r="W172" s="225"/>
      <c r="X172" s="225"/>
      <c r="Y172" s="225"/>
      <c r="AG172" t="s">
        <v>234</v>
      </c>
    </row>
    <row r="173" spans="1:60" ht="22.5" outlineLevel="1" x14ac:dyDescent="0.2">
      <c r="A173" s="233">
        <v>51</v>
      </c>
      <c r="B173" s="234" t="s">
        <v>1836</v>
      </c>
      <c r="C173" s="244" t="s">
        <v>1837</v>
      </c>
      <c r="D173" s="235" t="s">
        <v>450</v>
      </c>
      <c r="E173" s="236">
        <v>22.6</v>
      </c>
      <c r="F173" s="237">
        <f>H173+J173</f>
        <v>0</v>
      </c>
      <c r="G173" s="237">
        <f>ROUND(E173*F173,2)</f>
        <v>0</v>
      </c>
      <c r="H173" s="238"/>
      <c r="I173" s="237">
        <f>ROUND(E173*H173,2)</f>
        <v>0</v>
      </c>
      <c r="J173" s="238"/>
      <c r="K173" s="237">
        <f>ROUND(E173*J173,2)</f>
        <v>0</v>
      </c>
      <c r="L173" s="237">
        <v>21</v>
      </c>
      <c r="M173" s="237">
        <f>G173*(1+L173/100)</f>
        <v>0</v>
      </c>
      <c r="N173" s="236">
        <v>0</v>
      </c>
      <c r="O173" s="236">
        <f>ROUND(E173*N173,2)</f>
        <v>0</v>
      </c>
      <c r="P173" s="236">
        <v>0</v>
      </c>
      <c r="Q173" s="236">
        <f>ROUND(E173*P173,2)</f>
        <v>0</v>
      </c>
      <c r="R173" s="237" t="s">
        <v>1320</v>
      </c>
      <c r="S173" s="237" t="s">
        <v>238</v>
      </c>
      <c r="T173" s="239" t="s">
        <v>238</v>
      </c>
      <c r="U173" s="223">
        <v>4.1000000000000002E-2</v>
      </c>
      <c r="V173" s="223">
        <f>ROUND(E173*U173,2)</f>
        <v>0.93</v>
      </c>
      <c r="W173" s="223"/>
      <c r="X173" s="223" t="s">
        <v>262</v>
      </c>
      <c r="Y173" s="223" t="s">
        <v>241</v>
      </c>
      <c r="Z173" s="212"/>
      <c r="AA173" s="212"/>
      <c r="AB173" s="212"/>
      <c r="AC173" s="212"/>
      <c r="AD173" s="212"/>
      <c r="AE173" s="212"/>
      <c r="AF173" s="212"/>
      <c r="AG173" s="212" t="s">
        <v>263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5" t="s">
        <v>1838</v>
      </c>
      <c r="D174" s="249"/>
      <c r="E174" s="250">
        <v>22.6</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267</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56"/>
      <c r="D175" s="241"/>
      <c r="E175" s="241"/>
      <c r="F175" s="241"/>
      <c r="G175" s="241"/>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243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3">
        <v>52</v>
      </c>
      <c r="B176" s="234" t="s">
        <v>1839</v>
      </c>
      <c r="C176" s="244" t="s">
        <v>1840</v>
      </c>
      <c r="D176" s="235" t="s">
        <v>837</v>
      </c>
      <c r="E176" s="236">
        <v>1</v>
      </c>
      <c r="F176" s="237">
        <f>H176+J176</f>
        <v>0</v>
      </c>
      <c r="G176" s="237">
        <f>ROUND(E176*F176,2)</f>
        <v>0</v>
      </c>
      <c r="H176" s="238"/>
      <c r="I176" s="237">
        <f>ROUND(E176*H176,2)</f>
        <v>0</v>
      </c>
      <c r="J176" s="238"/>
      <c r="K176" s="237">
        <f>ROUND(E176*J176,2)</f>
        <v>0</v>
      </c>
      <c r="L176" s="237">
        <v>21</v>
      </c>
      <c r="M176" s="237">
        <f>G176*(1+L176/100)</f>
        <v>0</v>
      </c>
      <c r="N176" s="236">
        <v>0</v>
      </c>
      <c r="O176" s="236">
        <f>ROUND(E176*N176,2)</f>
        <v>0</v>
      </c>
      <c r="P176" s="236">
        <v>0</v>
      </c>
      <c r="Q176" s="236">
        <f>ROUND(E176*P176,2)</f>
        <v>0</v>
      </c>
      <c r="R176" s="237"/>
      <c r="S176" s="237" t="s">
        <v>497</v>
      </c>
      <c r="T176" s="239" t="s">
        <v>239</v>
      </c>
      <c r="U176" s="223">
        <v>0</v>
      </c>
      <c r="V176" s="223">
        <f>ROUND(E176*U176,2)</f>
        <v>0</v>
      </c>
      <c r="W176" s="223"/>
      <c r="X176" s="223" t="s">
        <v>262</v>
      </c>
      <c r="Y176" s="223" t="s">
        <v>241</v>
      </c>
      <c r="Z176" s="212"/>
      <c r="AA176" s="212"/>
      <c r="AB176" s="212"/>
      <c r="AC176" s="212"/>
      <c r="AD176" s="212"/>
      <c r="AE176" s="212"/>
      <c r="AF176" s="212"/>
      <c r="AG176" s="212" t="s">
        <v>263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45"/>
      <c r="D177" s="242"/>
      <c r="E177" s="242"/>
      <c r="F177" s="242"/>
      <c r="G177" s="242"/>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243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3">
        <v>53</v>
      </c>
      <c r="B178" s="234" t="s">
        <v>1841</v>
      </c>
      <c r="C178" s="244" t="s">
        <v>1842</v>
      </c>
      <c r="D178" s="235" t="s">
        <v>1469</v>
      </c>
      <c r="E178" s="236">
        <v>2</v>
      </c>
      <c r="F178" s="237">
        <f>H178+J178</f>
        <v>0</v>
      </c>
      <c r="G178" s="237">
        <f>ROUND(E178*F178,2)</f>
        <v>0</v>
      </c>
      <c r="H178" s="238"/>
      <c r="I178" s="237">
        <f>ROUND(E178*H178,2)</f>
        <v>0</v>
      </c>
      <c r="J178" s="238"/>
      <c r="K178" s="237">
        <f>ROUND(E178*J178,2)</f>
        <v>0</v>
      </c>
      <c r="L178" s="237">
        <v>21</v>
      </c>
      <c r="M178" s="237">
        <f>G178*(1+L178/100)</f>
        <v>0</v>
      </c>
      <c r="N178" s="236">
        <v>0</v>
      </c>
      <c r="O178" s="236">
        <f>ROUND(E178*N178,2)</f>
        <v>0</v>
      </c>
      <c r="P178" s="236">
        <v>0</v>
      </c>
      <c r="Q178" s="236">
        <f>ROUND(E178*P178,2)</f>
        <v>0</v>
      </c>
      <c r="R178" s="237"/>
      <c r="S178" s="237" t="s">
        <v>497</v>
      </c>
      <c r="T178" s="239" t="s">
        <v>239</v>
      </c>
      <c r="U178" s="223">
        <v>0</v>
      </c>
      <c r="V178" s="223">
        <f>ROUND(E178*U178,2)</f>
        <v>0</v>
      </c>
      <c r="W178" s="223"/>
      <c r="X178" s="223" t="s">
        <v>262</v>
      </c>
      <c r="Y178" s="223" t="s">
        <v>241</v>
      </c>
      <c r="Z178" s="212"/>
      <c r="AA178" s="212"/>
      <c r="AB178" s="212"/>
      <c r="AC178" s="212"/>
      <c r="AD178" s="212"/>
      <c r="AE178" s="212"/>
      <c r="AF178" s="212"/>
      <c r="AG178" s="212" t="s">
        <v>263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45"/>
      <c r="D179" s="242"/>
      <c r="E179" s="242"/>
      <c r="F179" s="242"/>
      <c r="G179" s="242"/>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243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v>54</v>
      </c>
      <c r="B180" s="220" t="s">
        <v>1843</v>
      </c>
      <c r="C180" s="257" t="s">
        <v>1844</v>
      </c>
      <c r="D180" s="221" t="s">
        <v>0</v>
      </c>
      <c r="E180" s="240"/>
      <c r="F180" s="223">
        <f>H180+J180</f>
        <v>0</v>
      </c>
      <c r="G180" s="223">
        <f>ROUND(E180*F180,2)</f>
        <v>0</v>
      </c>
      <c r="H180" s="224"/>
      <c r="I180" s="223">
        <f>ROUND(E180*H180,2)</f>
        <v>0</v>
      </c>
      <c r="J180" s="224"/>
      <c r="K180" s="223">
        <f>ROUND(E180*J180,2)</f>
        <v>0</v>
      </c>
      <c r="L180" s="223">
        <v>21</v>
      </c>
      <c r="M180" s="223">
        <f>G180*(1+L180/100)</f>
        <v>0</v>
      </c>
      <c r="N180" s="222">
        <v>0</v>
      </c>
      <c r="O180" s="222">
        <f>ROUND(E180*N180,2)</f>
        <v>0</v>
      </c>
      <c r="P180" s="222">
        <v>0</v>
      </c>
      <c r="Q180" s="222">
        <f>ROUND(E180*P180,2)</f>
        <v>0</v>
      </c>
      <c r="R180" s="223" t="s">
        <v>1320</v>
      </c>
      <c r="S180" s="223" t="s">
        <v>238</v>
      </c>
      <c r="T180" s="223" t="s">
        <v>238</v>
      </c>
      <c r="U180" s="223">
        <v>0</v>
      </c>
      <c r="V180" s="223">
        <f>ROUND(E180*U180,2)</f>
        <v>0</v>
      </c>
      <c r="W180" s="223"/>
      <c r="X180" s="223" t="s">
        <v>970</v>
      </c>
      <c r="Y180" s="223" t="s">
        <v>241</v>
      </c>
      <c r="Z180" s="212"/>
      <c r="AA180" s="212"/>
      <c r="AB180" s="212"/>
      <c r="AC180" s="212"/>
      <c r="AD180" s="212"/>
      <c r="AE180" s="212"/>
      <c r="AF180" s="212"/>
      <c r="AG180" s="212" t="s">
        <v>971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6"/>
      <c r="D181" s="241"/>
      <c r="E181" s="241"/>
      <c r="F181" s="241"/>
      <c r="G181" s="241"/>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243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x14ac:dyDescent="0.2">
      <c r="A182" s="226" t="s">
        <v>233</v>
      </c>
      <c r="B182" s="227" t="s">
        <v>183</v>
      </c>
      <c r="C182" s="243" t="s">
        <v>184</v>
      </c>
      <c r="D182" s="228"/>
      <c r="E182" s="229"/>
      <c r="F182" s="230"/>
      <c r="G182" s="230">
        <f>SUMIF(AG183:AG192,"&lt;&gt;NOR",G183:G192)</f>
        <v>0</v>
      </c>
      <c r="H182" s="230"/>
      <c r="I182" s="230">
        <f>SUM(I183:I192)</f>
        <v>0</v>
      </c>
      <c r="J182" s="230"/>
      <c r="K182" s="230">
        <f>SUM(K183:K192)</f>
        <v>0</v>
      </c>
      <c r="L182" s="230"/>
      <c r="M182" s="230">
        <f>SUM(M183:M192)</f>
        <v>0</v>
      </c>
      <c r="N182" s="229"/>
      <c r="O182" s="229">
        <f>SUM(O183:O192)</f>
        <v>0</v>
      </c>
      <c r="P182" s="229"/>
      <c r="Q182" s="229">
        <f>SUM(Q183:Q192)</f>
        <v>0</v>
      </c>
      <c r="R182" s="230"/>
      <c r="S182" s="230"/>
      <c r="T182" s="231"/>
      <c r="U182" s="225"/>
      <c r="V182" s="225">
        <f>SUM(V183:V192)</f>
        <v>17.18</v>
      </c>
      <c r="W182" s="225"/>
      <c r="X182" s="225"/>
      <c r="Y182" s="225"/>
      <c r="AG182" t="s">
        <v>234</v>
      </c>
    </row>
    <row r="183" spans="1:60" ht="22.5" outlineLevel="1" x14ac:dyDescent="0.2">
      <c r="A183" s="233">
        <v>55</v>
      </c>
      <c r="B183" s="234" t="s">
        <v>1845</v>
      </c>
      <c r="C183" s="244" t="s">
        <v>1846</v>
      </c>
      <c r="D183" s="235" t="s">
        <v>450</v>
      </c>
      <c r="E183" s="236">
        <v>25</v>
      </c>
      <c r="F183" s="237">
        <f>H183+J183</f>
        <v>0</v>
      </c>
      <c r="G183" s="237">
        <f>ROUND(E183*F183,2)</f>
        <v>0</v>
      </c>
      <c r="H183" s="238"/>
      <c r="I183" s="237">
        <f>ROUND(E183*H183,2)</f>
        <v>0</v>
      </c>
      <c r="J183" s="238"/>
      <c r="K183" s="237">
        <f>ROUND(E183*J183,2)</f>
        <v>0</v>
      </c>
      <c r="L183" s="237">
        <v>21</v>
      </c>
      <c r="M183" s="237">
        <f>G183*(1+L183/100)</f>
        <v>0</v>
      </c>
      <c r="N183" s="236">
        <v>6.9999999999999994E-5</v>
      </c>
      <c r="O183" s="236">
        <f>ROUND(E183*N183,2)</f>
        <v>0</v>
      </c>
      <c r="P183" s="236">
        <v>0</v>
      </c>
      <c r="Q183" s="236">
        <f>ROUND(E183*P183,2)</f>
        <v>0</v>
      </c>
      <c r="R183" s="237" t="s">
        <v>1574</v>
      </c>
      <c r="S183" s="237" t="s">
        <v>238</v>
      </c>
      <c r="T183" s="239" t="s">
        <v>238</v>
      </c>
      <c r="U183" s="223">
        <v>8.6999999999999994E-2</v>
      </c>
      <c r="V183" s="223">
        <f>ROUND(E183*U183,2)</f>
        <v>2.1800000000000002</v>
      </c>
      <c r="W183" s="223"/>
      <c r="X183" s="223" t="s">
        <v>262</v>
      </c>
      <c r="Y183" s="223" t="s">
        <v>241</v>
      </c>
      <c r="Z183" s="212"/>
      <c r="AA183" s="212"/>
      <c r="AB183" s="212"/>
      <c r="AC183" s="212"/>
      <c r="AD183" s="212"/>
      <c r="AE183" s="212"/>
      <c r="AF183" s="212"/>
      <c r="AG183" s="212" t="s">
        <v>263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54" t="s">
        <v>1847</v>
      </c>
      <c r="D184" s="251"/>
      <c r="E184" s="251"/>
      <c r="F184" s="251"/>
      <c r="G184" s="251"/>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265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5" t="s">
        <v>1848</v>
      </c>
      <c r="D185" s="249"/>
      <c r="E185" s="250">
        <v>25</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267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6"/>
      <c r="D186" s="241"/>
      <c r="E186" s="241"/>
      <c r="F186" s="241"/>
      <c r="G186" s="241"/>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243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3">
        <v>56</v>
      </c>
      <c r="B187" s="234" t="s">
        <v>838</v>
      </c>
      <c r="C187" s="244" t="s">
        <v>839</v>
      </c>
      <c r="D187" s="235" t="s">
        <v>840</v>
      </c>
      <c r="E187" s="236">
        <v>15</v>
      </c>
      <c r="F187" s="237">
        <f>H187+J187</f>
        <v>0</v>
      </c>
      <c r="G187" s="237">
        <f>ROUND(E187*F187,2)</f>
        <v>0</v>
      </c>
      <c r="H187" s="238"/>
      <c r="I187" s="237">
        <f>ROUND(E187*H187,2)</f>
        <v>0</v>
      </c>
      <c r="J187" s="238"/>
      <c r="K187" s="237">
        <f>ROUND(E187*J187,2)</f>
        <v>0</v>
      </c>
      <c r="L187" s="237">
        <v>21</v>
      </c>
      <c r="M187" s="237">
        <f>G187*(1+L187/100)</f>
        <v>0</v>
      </c>
      <c r="N187" s="236">
        <v>0</v>
      </c>
      <c r="O187" s="236">
        <f>ROUND(E187*N187,2)</f>
        <v>0</v>
      </c>
      <c r="P187" s="236">
        <v>0</v>
      </c>
      <c r="Q187" s="236">
        <f>ROUND(E187*P187,2)</f>
        <v>0</v>
      </c>
      <c r="R187" s="237" t="s">
        <v>841</v>
      </c>
      <c r="S187" s="237" t="s">
        <v>238</v>
      </c>
      <c r="T187" s="239" t="s">
        <v>238</v>
      </c>
      <c r="U187" s="223">
        <v>1</v>
      </c>
      <c r="V187" s="223">
        <f>ROUND(E187*U187,2)</f>
        <v>15</v>
      </c>
      <c r="W187" s="223"/>
      <c r="X187" s="223" t="s">
        <v>842</v>
      </c>
      <c r="Y187" s="223" t="s">
        <v>241</v>
      </c>
      <c r="Z187" s="212"/>
      <c r="AA187" s="212"/>
      <c r="AB187" s="212"/>
      <c r="AC187" s="212"/>
      <c r="AD187" s="212"/>
      <c r="AE187" s="212"/>
      <c r="AF187" s="212"/>
      <c r="AG187" s="212" t="s">
        <v>843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5" t="s">
        <v>1849</v>
      </c>
      <c r="D188" s="249"/>
      <c r="E188" s="250">
        <v>15</v>
      </c>
      <c r="F188" s="223"/>
      <c r="G188" s="223"/>
      <c r="H188" s="223"/>
      <c r="I188" s="223"/>
      <c r="J188" s="223"/>
      <c r="K188" s="223"/>
      <c r="L188" s="223"/>
      <c r="M188" s="223"/>
      <c r="N188" s="222"/>
      <c r="O188" s="222"/>
      <c r="P188" s="222"/>
      <c r="Q188" s="222"/>
      <c r="R188" s="223"/>
      <c r="S188" s="223"/>
      <c r="T188" s="223"/>
      <c r="U188" s="223"/>
      <c r="V188" s="223"/>
      <c r="W188" s="223"/>
      <c r="X188" s="223"/>
      <c r="Y188" s="223"/>
      <c r="Z188" s="212"/>
      <c r="AA188" s="212"/>
      <c r="AB188" s="212"/>
      <c r="AC188" s="212"/>
      <c r="AD188" s="212"/>
      <c r="AE188" s="212"/>
      <c r="AF188" s="212"/>
      <c r="AG188" s="212" t="s">
        <v>267</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6"/>
      <c r="D189" s="241"/>
      <c r="E189" s="241"/>
      <c r="F189" s="241"/>
      <c r="G189" s="241"/>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243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3">
        <v>57</v>
      </c>
      <c r="B190" s="234" t="s">
        <v>1850</v>
      </c>
      <c r="C190" s="244" t="s">
        <v>1851</v>
      </c>
      <c r="D190" s="235" t="s">
        <v>1469</v>
      </c>
      <c r="E190" s="236">
        <v>2</v>
      </c>
      <c r="F190" s="237">
        <f>H190+J190</f>
        <v>0</v>
      </c>
      <c r="G190" s="237">
        <f>ROUND(E190*F190,2)</f>
        <v>0</v>
      </c>
      <c r="H190" s="238"/>
      <c r="I190" s="237">
        <f>ROUND(E190*H190,2)</f>
        <v>0</v>
      </c>
      <c r="J190" s="238"/>
      <c r="K190" s="237">
        <f>ROUND(E190*J190,2)</f>
        <v>0</v>
      </c>
      <c r="L190" s="237">
        <v>21</v>
      </c>
      <c r="M190" s="237">
        <f>G190*(1+L190/100)</f>
        <v>0</v>
      </c>
      <c r="N190" s="236">
        <v>1E-3</v>
      </c>
      <c r="O190" s="236">
        <f>ROUND(E190*N190,2)</f>
        <v>0</v>
      </c>
      <c r="P190" s="236">
        <v>0</v>
      </c>
      <c r="Q190" s="236">
        <f>ROUND(E190*P190,2)</f>
        <v>0</v>
      </c>
      <c r="R190" s="237" t="s">
        <v>344</v>
      </c>
      <c r="S190" s="237" t="s">
        <v>238</v>
      </c>
      <c r="T190" s="239" t="s">
        <v>238</v>
      </c>
      <c r="U190" s="223">
        <v>0</v>
      </c>
      <c r="V190" s="223">
        <f>ROUND(E190*U190,2)</f>
        <v>0</v>
      </c>
      <c r="W190" s="223"/>
      <c r="X190" s="223" t="s">
        <v>345</v>
      </c>
      <c r="Y190" s="223" t="s">
        <v>241</v>
      </c>
      <c r="Z190" s="212"/>
      <c r="AA190" s="212"/>
      <c r="AB190" s="212"/>
      <c r="AC190" s="212"/>
      <c r="AD190" s="212"/>
      <c r="AE190" s="212"/>
      <c r="AF190" s="212"/>
      <c r="AG190" s="212" t="s">
        <v>346</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55" t="s">
        <v>1852</v>
      </c>
      <c r="D191" s="249"/>
      <c r="E191" s="250">
        <v>2</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267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56"/>
      <c r="D192" s="241"/>
      <c r="E192" s="241"/>
      <c r="F192" s="241"/>
      <c r="G192" s="241"/>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243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
      <c r="A193" s="226" t="s">
        <v>233</v>
      </c>
      <c r="B193" s="227" t="s">
        <v>195</v>
      </c>
      <c r="C193" s="243" t="s">
        <v>196</v>
      </c>
      <c r="D193" s="228"/>
      <c r="E193" s="229"/>
      <c r="F193" s="230"/>
      <c r="G193" s="230">
        <f>SUMIF(AG194:AG197,"&lt;&gt;NOR",G194:G197)</f>
        <v>0</v>
      </c>
      <c r="H193" s="230"/>
      <c r="I193" s="230">
        <f>SUM(I194:I197)</f>
        <v>0</v>
      </c>
      <c r="J193" s="230"/>
      <c r="K193" s="230">
        <f>SUM(K194:K197)</f>
        <v>0</v>
      </c>
      <c r="L193" s="230"/>
      <c r="M193" s="230">
        <f>SUM(M194:M197)</f>
        <v>0</v>
      </c>
      <c r="N193" s="229"/>
      <c r="O193" s="229">
        <f>SUM(O194:O197)</f>
        <v>0</v>
      </c>
      <c r="P193" s="229"/>
      <c r="Q193" s="229">
        <f>SUM(Q194:Q197)</f>
        <v>0</v>
      </c>
      <c r="R193" s="230"/>
      <c r="S193" s="230"/>
      <c r="T193" s="231"/>
      <c r="U193" s="225"/>
      <c r="V193" s="225">
        <f>SUM(V194:V197)</f>
        <v>0.7</v>
      </c>
      <c r="W193" s="225"/>
      <c r="X193" s="225"/>
      <c r="Y193" s="225"/>
      <c r="AG193" t="s">
        <v>234</v>
      </c>
    </row>
    <row r="194" spans="1:60" outlineLevel="1" x14ac:dyDescent="0.2">
      <c r="A194" s="233">
        <v>58</v>
      </c>
      <c r="B194" s="234" t="s">
        <v>1853</v>
      </c>
      <c r="C194" s="244" t="s">
        <v>1854</v>
      </c>
      <c r="D194" s="235" t="s">
        <v>450</v>
      </c>
      <c r="E194" s="236">
        <v>27</v>
      </c>
      <c r="F194" s="237">
        <f>H194+J194</f>
        <v>0</v>
      </c>
      <c r="G194" s="237">
        <f>ROUND(E194*F194,2)</f>
        <v>0</v>
      </c>
      <c r="H194" s="238"/>
      <c r="I194" s="237">
        <f>ROUND(E194*H194,2)</f>
        <v>0</v>
      </c>
      <c r="J194" s="238"/>
      <c r="K194" s="237">
        <f>ROUND(E194*J194,2)</f>
        <v>0</v>
      </c>
      <c r="L194" s="237">
        <v>21</v>
      </c>
      <c r="M194" s="237">
        <f>G194*(1+L194/100)</f>
        <v>0</v>
      </c>
      <c r="N194" s="236">
        <v>6.0000000000000002E-5</v>
      </c>
      <c r="O194" s="236">
        <f>ROUND(E194*N194,2)</f>
        <v>0</v>
      </c>
      <c r="P194" s="236">
        <v>0</v>
      </c>
      <c r="Q194" s="236">
        <f>ROUND(E194*P194,2)</f>
        <v>0</v>
      </c>
      <c r="R194" s="237"/>
      <c r="S194" s="237" t="s">
        <v>238</v>
      </c>
      <c r="T194" s="239" t="s">
        <v>238</v>
      </c>
      <c r="U194" s="223">
        <v>2.5999999999999999E-2</v>
      </c>
      <c r="V194" s="223">
        <f>ROUND(E194*U194,2)</f>
        <v>0.7</v>
      </c>
      <c r="W194" s="223"/>
      <c r="X194" s="223" t="s">
        <v>262</v>
      </c>
      <c r="Y194" s="223" t="s">
        <v>241</v>
      </c>
      <c r="Z194" s="212"/>
      <c r="AA194" s="212"/>
      <c r="AB194" s="212"/>
      <c r="AC194" s="212"/>
      <c r="AD194" s="212"/>
      <c r="AE194" s="212"/>
      <c r="AF194" s="212"/>
      <c r="AG194" s="212" t="s">
        <v>263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5" t="s">
        <v>114</v>
      </c>
      <c r="D195" s="249"/>
      <c r="E195" s="250">
        <v>1</v>
      </c>
      <c r="F195" s="223"/>
      <c r="G195" s="223"/>
      <c r="H195" s="223"/>
      <c r="I195" s="223"/>
      <c r="J195" s="223"/>
      <c r="K195" s="223"/>
      <c r="L195" s="223"/>
      <c r="M195" s="223"/>
      <c r="N195" s="222"/>
      <c r="O195" s="222"/>
      <c r="P195" s="222"/>
      <c r="Q195" s="222"/>
      <c r="R195" s="223"/>
      <c r="S195" s="223"/>
      <c r="T195" s="223"/>
      <c r="U195" s="223"/>
      <c r="V195" s="223"/>
      <c r="W195" s="223"/>
      <c r="X195" s="223"/>
      <c r="Y195" s="223"/>
      <c r="Z195" s="212"/>
      <c r="AA195" s="212"/>
      <c r="AB195" s="212"/>
      <c r="AC195" s="212"/>
      <c r="AD195" s="212"/>
      <c r="AE195" s="212"/>
      <c r="AF195" s="212"/>
      <c r="AG195" s="212" t="s">
        <v>267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5" t="s">
        <v>1855</v>
      </c>
      <c r="D196" s="249"/>
      <c r="E196" s="250">
        <v>26</v>
      </c>
      <c r="F196" s="223"/>
      <c r="G196" s="22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267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56"/>
      <c r="D197" s="241"/>
      <c r="E197" s="241"/>
      <c r="F197" s="241"/>
      <c r="G197" s="241"/>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243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
      <c r="A198" s="226" t="s">
        <v>233</v>
      </c>
      <c r="B198" s="227" t="s">
        <v>199</v>
      </c>
      <c r="C198" s="243" t="s">
        <v>200</v>
      </c>
      <c r="D198" s="228"/>
      <c r="E198" s="229"/>
      <c r="F198" s="230"/>
      <c r="G198" s="230">
        <f>SUMIF(AG199:AG212,"&lt;&gt;NOR",G199:G212)</f>
        <v>0</v>
      </c>
      <c r="H198" s="230"/>
      <c r="I198" s="230">
        <f>SUM(I199:I212)</f>
        <v>0</v>
      </c>
      <c r="J198" s="230"/>
      <c r="K198" s="230">
        <f>SUM(K199:K212)</f>
        <v>0</v>
      </c>
      <c r="L198" s="230"/>
      <c r="M198" s="230">
        <f>SUM(M199:M212)</f>
        <v>0</v>
      </c>
      <c r="N198" s="229"/>
      <c r="O198" s="229">
        <f>SUM(O199:O212)</f>
        <v>0</v>
      </c>
      <c r="P198" s="229"/>
      <c r="Q198" s="229">
        <f>SUM(Q199:Q212)</f>
        <v>0</v>
      </c>
      <c r="R198" s="230"/>
      <c r="S198" s="230"/>
      <c r="T198" s="231"/>
      <c r="U198" s="225"/>
      <c r="V198" s="225">
        <f>SUM(V199:V212)</f>
        <v>7.6899999999999995</v>
      </c>
      <c r="W198" s="225"/>
      <c r="X198" s="225"/>
      <c r="Y198" s="225"/>
      <c r="AG198" t="s">
        <v>234</v>
      </c>
    </row>
    <row r="199" spans="1:60" ht="22.5" outlineLevel="1" x14ac:dyDescent="0.2">
      <c r="A199" s="233">
        <v>59</v>
      </c>
      <c r="B199" s="234" t="s">
        <v>1856</v>
      </c>
      <c r="C199" s="244" t="s">
        <v>1857</v>
      </c>
      <c r="D199" s="235" t="s">
        <v>343</v>
      </c>
      <c r="E199" s="236">
        <v>1.38073</v>
      </c>
      <c r="F199" s="237">
        <f>H199+J199</f>
        <v>0</v>
      </c>
      <c r="G199" s="237">
        <f>ROUND(E199*F199,2)</f>
        <v>0</v>
      </c>
      <c r="H199" s="238"/>
      <c r="I199" s="237">
        <f>ROUND(E199*H199,2)</f>
        <v>0</v>
      </c>
      <c r="J199" s="238"/>
      <c r="K199" s="237">
        <f>ROUND(E199*J199,2)</f>
        <v>0</v>
      </c>
      <c r="L199" s="237">
        <v>21</v>
      </c>
      <c r="M199" s="237">
        <f>G199*(1+L199/100)</f>
        <v>0</v>
      </c>
      <c r="N199" s="236">
        <v>0</v>
      </c>
      <c r="O199" s="236">
        <f>ROUND(E199*N199,2)</f>
        <v>0</v>
      </c>
      <c r="P199" s="236">
        <v>0</v>
      </c>
      <c r="Q199" s="236">
        <f>ROUND(E199*P199,2)</f>
        <v>0</v>
      </c>
      <c r="R199" s="237" t="s">
        <v>859</v>
      </c>
      <c r="S199" s="237" t="s">
        <v>238</v>
      </c>
      <c r="T199" s="239" t="s">
        <v>238</v>
      </c>
      <c r="U199" s="223">
        <v>2.0089999999999999</v>
      </c>
      <c r="V199" s="223">
        <f>ROUND(E199*U199,2)</f>
        <v>2.77</v>
      </c>
      <c r="W199" s="223"/>
      <c r="X199" s="223" t="s">
        <v>1622</v>
      </c>
      <c r="Y199" s="223" t="s">
        <v>241</v>
      </c>
      <c r="Z199" s="212"/>
      <c r="AA199" s="212"/>
      <c r="AB199" s="212"/>
      <c r="AC199" s="212"/>
      <c r="AD199" s="212"/>
      <c r="AE199" s="212"/>
      <c r="AF199" s="212"/>
      <c r="AG199" s="212" t="s">
        <v>1623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5"/>
      <c r="D200" s="242"/>
      <c r="E200" s="242"/>
      <c r="F200" s="242"/>
      <c r="G200" s="242"/>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243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3">
        <v>60</v>
      </c>
      <c r="B201" s="234" t="s">
        <v>1858</v>
      </c>
      <c r="C201" s="244" t="s">
        <v>1859</v>
      </c>
      <c r="D201" s="235" t="s">
        <v>343</v>
      </c>
      <c r="E201" s="236">
        <v>2.76146</v>
      </c>
      <c r="F201" s="237">
        <f>H201+J201</f>
        <v>0</v>
      </c>
      <c r="G201" s="237">
        <f>ROUND(E201*F201,2)</f>
        <v>0</v>
      </c>
      <c r="H201" s="238"/>
      <c r="I201" s="237">
        <f>ROUND(E201*H201,2)</f>
        <v>0</v>
      </c>
      <c r="J201" s="238"/>
      <c r="K201" s="237">
        <f>ROUND(E201*J201,2)</f>
        <v>0</v>
      </c>
      <c r="L201" s="237">
        <v>21</v>
      </c>
      <c r="M201" s="237">
        <f>G201*(1+L201/100)</f>
        <v>0</v>
      </c>
      <c r="N201" s="236">
        <v>0</v>
      </c>
      <c r="O201" s="236">
        <f>ROUND(E201*N201,2)</f>
        <v>0</v>
      </c>
      <c r="P201" s="236">
        <v>0</v>
      </c>
      <c r="Q201" s="236">
        <f>ROUND(E201*P201,2)</f>
        <v>0</v>
      </c>
      <c r="R201" s="237" t="s">
        <v>859</v>
      </c>
      <c r="S201" s="237" t="s">
        <v>238</v>
      </c>
      <c r="T201" s="239" t="s">
        <v>238</v>
      </c>
      <c r="U201" s="223">
        <v>0.95899999999999996</v>
      </c>
      <c r="V201" s="223">
        <f>ROUND(E201*U201,2)</f>
        <v>2.65</v>
      </c>
      <c r="W201" s="223"/>
      <c r="X201" s="223" t="s">
        <v>1622</v>
      </c>
      <c r="Y201" s="223" t="s">
        <v>241</v>
      </c>
      <c r="Z201" s="212"/>
      <c r="AA201" s="212"/>
      <c r="AB201" s="212"/>
      <c r="AC201" s="212"/>
      <c r="AD201" s="212"/>
      <c r="AE201" s="212"/>
      <c r="AF201" s="212"/>
      <c r="AG201" s="212" t="s">
        <v>1623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45"/>
      <c r="D202" s="242"/>
      <c r="E202" s="242"/>
      <c r="F202" s="242"/>
      <c r="G202" s="242"/>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243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3">
        <v>61</v>
      </c>
      <c r="B203" s="234" t="s">
        <v>1625</v>
      </c>
      <c r="C203" s="244" t="s">
        <v>1626</v>
      </c>
      <c r="D203" s="235" t="s">
        <v>343</v>
      </c>
      <c r="E203" s="236">
        <v>1.38073</v>
      </c>
      <c r="F203" s="237">
        <f>H203+J203</f>
        <v>0</v>
      </c>
      <c r="G203" s="237">
        <f>ROUND(E203*F203,2)</f>
        <v>0</v>
      </c>
      <c r="H203" s="238"/>
      <c r="I203" s="237">
        <f>ROUND(E203*H203,2)</f>
        <v>0</v>
      </c>
      <c r="J203" s="238"/>
      <c r="K203" s="237">
        <f>ROUND(E203*J203,2)</f>
        <v>0</v>
      </c>
      <c r="L203" s="237">
        <v>21</v>
      </c>
      <c r="M203" s="237">
        <f>G203*(1+L203/100)</f>
        <v>0</v>
      </c>
      <c r="N203" s="236">
        <v>0</v>
      </c>
      <c r="O203" s="236">
        <f>ROUND(E203*N203,2)</f>
        <v>0</v>
      </c>
      <c r="P203" s="236">
        <v>0</v>
      </c>
      <c r="Q203" s="236">
        <f>ROUND(E203*P203,2)</f>
        <v>0</v>
      </c>
      <c r="R203" s="237" t="s">
        <v>859</v>
      </c>
      <c r="S203" s="237" t="s">
        <v>238</v>
      </c>
      <c r="T203" s="239" t="s">
        <v>238</v>
      </c>
      <c r="U203" s="223">
        <v>0.49</v>
      </c>
      <c r="V203" s="223">
        <f>ROUND(E203*U203,2)</f>
        <v>0.68</v>
      </c>
      <c r="W203" s="223"/>
      <c r="X203" s="223" t="s">
        <v>1622</v>
      </c>
      <c r="Y203" s="223" t="s">
        <v>241</v>
      </c>
      <c r="Z203" s="212"/>
      <c r="AA203" s="212"/>
      <c r="AB203" s="212"/>
      <c r="AC203" s="212"/>
      <c r="AD203" s="212"/>
      <c r="AE203" s="212"/>
      <c r="AF203" s="212"/>
      <c r="AG203" s="212" t="s">
        <v>1623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45"/>
      <c r="D204" s="242"/>
      <c r="E204" s="242"/>
      <c r="F204" s="242"/>
      <c r="G204" s="242"/>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243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3">
        <v>62</v>
      </c>
      <c r="B205" s="234" t="s">
        <v>1627</v>
      </c>
      <c r="C205" s="244" t="s">
        <v>1628</v>
      </c>
      <c r="D205" s="235" t="s">
        <v>343</v>
      </c>
      <c r="E205" s="236">
        <v>12.426550000000001</v>
      </c>
      <c r="F205" s="237">
        <f>H205+J205</f>
        <v>0</v>
      </c>
      <c r="G205" s="237">
        <f>ROUND(E205*F205,2)</f>
        <v>0</v>
      </c>
      <c r="H205" s="238"/>
      <c r="I205" s="237">
        <f>ROUND(E205*H205,2)</f>
        <v>0</v>
      </c>
      <c r="J205" s="238"/>
      <c r="K205" s="237">
        <f>ROUND(E205*J205,2)</f>
        <v>0</v>
      </c>
      <c r="L205" s="237">
        <v>21</v>
      </c>
      <c r="M205" s="237">
        <f>G205*(1+L205/100)</f>
        <v>0</v>
      </c>
      <c r="N205" s="236">
        <v>0</v>
      </c>
      <c r="O205" s="236">
        <f>ROUND(E205*N205,2)</f>
        <v>0</v>
      </c>
      <c r="P205" s="236">
        <v>0</v>
      </c>
      <c r="Q205" s="236">
        <f>ROUND(E205*P205,2)</f>
        <v>0</v>
      </c>
      <c r="R205" s="237" t="s">
        <v>859</v>
      </c>
      <c r="S205" s="237" t="s">
        <v>238</v>
      </c>
      <c r="T205" s="239" t="s">
        <v>238</v>
      </c>
      <c r="U205" s="223">
        <v>0</v>
      </c>
      <c r="V205" s="223">
        <f>ROUND(E205*U205,2)</f>
        <v>0</v>
      </c>
      <c r="W205" s="223"/>
      <c r="X205" s="223" t="s">
        <v>1622</v>
      </c>
      <c r="Y205" s="223" t="s">
        <v>241</v>
      </c>
      <c r="Z205" s="212"/>
      <c r="AA205" s="212"/>
      <c r="AB205" s="212"/>
      <c r="AC205" s="212"/>
      <c r="AD205" s="212"/>
      <c r="AE205" s="212"/>
      <c r="AF205" s="212"/>
      <c r="AG205" s="212" t="s">
        <v>1623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5"/>
      <c r="D206" s="242"/>
      <c r="E206" s="242"/>
      <c r="F206" s="242"/>
      <c r="G206" s="242"/>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243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3">
        <v>63</v>
      </c>
      <c r="B207" s="234" t="s">
        <v>1629</v>
      </c>
      <c r="C207" s="244" t="s">
        <v>1630</v>
      </c>
      <c r="D207" s="235" t="s">
        <v>343</v>
      </c>
      <c r="E207" s="236">
        <v>1.38073</v>
      </c>
      <c r="F207" s="237">
        <f>H207+J207</f>
        <v>0</v>
      </c>
      <c r="G207" s="237">
        <f>ROUND(E207*F207,2)</f>
        <v>0</v>
      </c>
      <c r="H207" s="238"/>
      <c r="I207" s="237">
        <f>ROUND(E207*H207,2)</f>
        <v>0</v>
      </c>
      <c r="J207" s="238"/>
      <c r="K207" s="237">
        <f>ROUND(E207*J207,2)</f>
        <v>0</v>
      </c>
      <c r="L207" s="237">
        <v>21</v>
      </c>
      <c r="M207" s="237">
        <f>G207*(1+L207/100)</f>
        <v>0</v>
      </c>
      <c r="N207" s="236">
        <v>0</v>
      </c>
      <c r="O207" s="236">
        <f>ROUND(E207*N207,2)</f>
        <v>0</v>
      </c>
      <c r="P207" s="236">
        <v>0</v>
      </c>
      <c r="Q207" s="236">
        <f>ROUND(E207*P207,2)</f>
        <v>0</v>
      </c>
      <c r="R207" s="237" t="s">
        <v>859</v>
      </c>
      <c r="S207" s="237" t="s">
        <v>238</v>
      </c>
      <c r="T207" s="239" t="s">
        <v>238</v>
      </c>
      <c r="U207" s="223">
        <v>0.94199999999999995</v>
      </c>
      <c r="V207" s="223">
        <f>ROUND(E207*U207,2)</f>
        <v>1.3</v>
      </c>
      <c r="W207" s="223"/>
      <c r="X207" s="223" t="s">
        <v>1622</v>
      </c>
      <c r="Y207" s="223" t="s">
        <v>241</v>
      </c>
      <c r="Z207" s="212"/>
      <c r="AA207" s="212"/>
      <c r="AB207" s="212"/>
      <c r="AC207" s="212"/>
      <c r="AD207" s="212"/>
      <c r="AE207" s="212"/>
      <c r="AF207" s="212"/>
      <c r="AG207" s="212" t="s">
        <v>1623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5"/>
      <c r="D208" s="242"/>
      <c r="E208" s="242"/>
      <c r="F208" s="242"/>
      <c r="G208" s="242"/>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243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33">
        <v>64</v>
      </c>
      <c r="B209" s="234" t="s">
        <v>1631</v>
      </c>
      <c r="C209" s="244" t="s">
        <v>1632</v>
      </c>
      <c r="D209" s="235" t="s">
        <v>343</v>
      </c>
      <c r="E209" s="236">
        <v>2.76146</v>
      </c>
      <c r="F209" s="237">
        <f>H209+J209</f>
        <v>0</v>
      </c>
      <c r="G209" s="237">
        <f>ROUND(E209*F209,2)</f>
        <v>0</v>
      </c>
      <c r="H209" s="238"/>
      <c r="I209" s="237">
        <f>ROUND(E209*H209,2)</f>
        <v>0</v>
      </c>
      <c r="J209" s="238"/>
      <c r="K209" s="237">
        <f>ROUND(E209*J209,2)</f>
        <v>0</v>
      </c>
      <c r="L209" s="237">
        <v>21</v>
      </c>
      <c r="M209" s="237">
        <f>G209*(1+L209/100)</f>
        <v>0</v>
      </c>
      <c r="N209" s="236">
        <v>0</v>
      </c>
      <c r="O209" s="236">
        <f>ROUND(E209*N209,2)</f>
        <v>0</v>
      </c>
      <c r="P209" s="236">
        <v>0</v>
      </c>
      <c r="Q209" s="236">
        <f>ROUND(E209*P209,2)</f>
        <v>0</v>
      </c>
      <c r="R209" s="237" t="s">
        <v>859</v>
      </c>
      <c r="S209" s="237" t="s">
        <v>238</v>
      </c>
      <c r="T209" s="239" t="s">
        <v>238</v>
      </c>
      <c r="U209" s="223">
        <v>0.105</v>
      </c>
      <c r="V209" s="223">
        <f>ROUND(E209*U209,2)</f>
        <v>0.28999999999999998</v>
      </c>
      <c r="W209" s="223"/>
      <c r="X209" s="223" t="s">
        <v>1622</v>
      </c>
      <c r="Y209" s="223" t="s">
        <v>241</v>
      </c>
      <c r="Z209" s="212"/>
      <c r="AA209" s="212"/>
      <c r="AB209" s="212"/>
      <c r="AC209" s="212"/>
      <c r="AD209" s="212"/>
      <c r="AE209" s="212"/>
      <c r="AF209" s="212"/>
      <c r="AG209" s="212" t="s">
        <v>1623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5"/>
      <c r="D210" s="242"/>
      <c r="E210" s="242"/>
      <c r="F210" s="242"/>
      <c r="G210" s="242"/>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243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3">
        <v>65</v>
      </c>
      <c r="B211" s="234" t="s">
        <v>1860</v>
      </c>
      <c r="C211" s="244" t="s">
        <v>1861</v>
      </c>
      <c r="D211" s="235" t="s">
        <v>343</v>
      </c>
      <c r="E211" s="236">
        <v>1.38073</v>
      </c>
      <c r="F211" s="237">
        <f>H211+J211</f>
        <v>0</v>
      </c>
      <c r="G211" s="237">
        <f>ROUND(E211*F211,2)</f>
        <v>0</v>
      </c>
      <c r="H211" s="238"/>
      <c r="I211" s="237">
        <f>ROUND(E211*H211,2)</f>
        <v>0</v>
      </c>
      <c r="J211" s="238"/>
      <c r="K211" s="237">
        <f>ROUND(E211*J211,2)</f>
        <v>0</v>
      </c>
      <c r="L211" s="237">
        <v>21</v>
      </c>
      <c r="M211" s="237">
        <f>G211*(1+L211/100)</f>
        <v>0</v>
      </c>
      <c r="N211" s="236">
        <v>0</v>
      </c>
      <c r="O211" s="236">
        <f>ROUND(E211*N211,2)</f>
        <v>0</v>
      </c>
      <c r="P211" s="236">
        <v>0</v>
      </c>
      <c r="Q211" s="236">
        <f>ROUND(E211*P211,2)</f>
        <v>0</v>
      </c>
      <c r="R211" s="237" t="s">
        <v>859</v>
      </c>
      <c r="S211" s="237" t="s">
        <v>238</v>
      </c>
      <c r="T211" s="239" t="s">
        <v>238</v>
      </c>
      <c r="U211" s="223">
        <v>0</v>
      </c>
      <c r="V211" s="223">
        <f>ROUND(E211*U211,2)</f>
        <v>0</v>
      </c>
      <c r="W211" s="223"/>
      <c r="X211" s="223" t="s">
        <v>1622</v>
      </c>
      <c r="Y211" s="223" t="s">
        <v>241</v>
      </c>
      <c r="Z211" s="212"/>
      <c r="AA211" s="212"/>
      <c r="AB211" s="212"/>
      <c r="AC211" s="212"/>
      <c r="AD211" s="212"/>
      <c r="AE211" s="212"/>
      <c r="AF211" s="212"/>
      <c r="AG211" s="212" t="s">
        <v>1623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45"/>
      <c r="D212" s="242"/>
      <c r="E212" s="242"/>
      <c r="F212" s="242"/>
      <c r="G212" s="242"/>
      <c r="H212" s="223"/>
      <c r="I212" s="223"/>
      <c r="J212" s="223"/>
      <c r="K212" s="223"/>
      <c r="L212" s="223"/>
      <c r="M212" s="223"/>
      <c r="N212" s="222"/>
      <c r="O212" s="222"/>
      <c r="P212" s="222"/>
      <c r="Q212" s="222"/>
      <c r="R212" s="223"/>
      <c r="S212" s="223"/>
      <c r="T212" s="223"/>
      <c r="U212" s="223"/>
      <c r="V212" s="223"/>
      <c r="W212" s="223"/>
      <c r="X212" s="223"/>
      <c r="Y212" s="223"/>
      <c r="Z212" s="212"/>
      <c r="AA212" s="212"/>
      <c r="AB212" s="212"/>
      <c r="AC212" s="212"/>
      <c r="AD212" s="212"/>
      <c r="AE212" s="212"/>
      <c r="AF212" s="212"/>
      <c r="AG212" s="212" t="s">
        <v>243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26" t="s">
        <v>233</v>
      </c>
      <c r="B213" s="227" t="s">
        <v>202</v>
      </c>
      <c r="C213" s="243" t="s">
        <v>27</v>
      </c>
      <c r="D213" s="228"/>
      <c r="E213" s="229"/>
      <c r="F213" s="230"/>
      <c r="G213" s="230">
        <f>SUMIF(AG214:AG215,"&lt;&gt;NOR",G214:G215)</f>
        <v>0</v>
      </c>
      <c r="H213" s="230"/>
      <c r="I213" s="230">
        <f>SUM(I214:I215)</f>
        <v>0</v>
      </c>
      <c r="J213" s="230"/>
      <c r="K213" s="230">
        <f>SUM(K214:K215)</f>
        <v>0</v>
      </c>
      <c r="L213" s="230"/>
      <c r="M213" s="230">
        <f>SUM(M214:M215)</f>
        <v>0</v>
      </c>
      <c r="N213" s="229"/>
      <c r="O213" s="229">
        <f>SUM(O214:O215)</f>
        <v>0</v>
      </c>
      <c r="P213" s="229"/>
      <c r="Q213" s="229">
        <f>SUM(Q214:Q215)</f>
        <v>0</v>
      </c>
      <c r="R213" s="230"/>
      <c r="S213" s="230"/>
      <c r="T213" s="231"/>
      <c r="U213" s="225"/>
      <c r="V213" s="225">
        <f>SUM(V214:V215)</f>
        <v>0</v>
      </c>
      <c r="W213" s="225"/>
      <c r="X213" s="225"/>
      <c r="Y213" s="225"/>
      <c r="AG213" t="s">
        <v>234</v>
      </c>
    </row>
    <row r="214" spans="1:60" outlineLevel="1" x14ac:dyDescent="0.2">
      <c r="A214" s="233">
        <v>66</v>
      </c>
      <c r="B214" s="234" t="s">
        <v>246</v>
      </c>
      <c r="C214" s="244" t="s">
        <v>247</v>
      </c>
      <c r="D214" s="235" t="s">
        <v>237</v>
      </c>
      <c r="E214" s="236">
        <v>1</v>
      </c>
      <c r="F214" s="237">
        <f>H214+J214</f>
        <v>0</v>
      </c>
      <c r="G214" s="237">
        <f>ROUND(E214*F214,2)</f>
        <v>0</v>
      </c>
      <c r="H214" s="238"/>
      <c r="I214" s="237">
        <f>ROUND(E214*H214,2)</f>
        <v>0</v>
      </c>
      <c r="J214" s="238"/>
      <c r="K214" s="237">
        <f>ROUND(E214*J214,2)</f>
        <v>0</v>
      </c>
      <c r="L214" s="237">
        <v>21</v>
      </c>
      <c r="M214" s="237">
        <f>G214*(1+L214/100)</f>
        <v>0</v>
      </c>
      <c r="N214" s="236">
        <v>0</v>
      </c>
      <c r="O214" s="236">
        <f>ROUND(E214*N214,2)</f>
        <v>0</v>
      </c>
      <c r="P214" s="236">
        <v>0</v>
      </c>
      <c r="Q214" s="236">
        <f>ROUND(E214*P214,2)</f>
        <v>0</v>
      </c>
      <c r="R214" s="237"/>
      <c r="S214" s="237" t="s">
        <v>238</v>
      </c>
      <c r="T214" s="239" t="s">
        <v>239</v>
      </c>
      <c r="U214" s="223">
        <v>0</v>
      </c>
      <c r="V214" s="223">
        <f>ROUND(E214*U214,2)</f>
        <v>0</v>
      </c>
      <c r="W214" s="223"/>
      <c r="X214" s="223" t="s">
        <v>240</v>
      </c>
      <c r="Y214" s="223" t="s">
        <v>241</v>
      </c>
      <c r="Z214" s="212"/>
      <c r="AA214" s="212"/>
      <c r="AB214" s="212"/>
      <c r="AC214" s="212"/>
      <c r="AD214" s="212"/>
      <c r="AE214" s="212"/>
      <c r="AF214" s="212"/>
      <c r="AG214" s="212" t="s">
        <v>242</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45"/>
      <c r="D215" s="242"/>
      <c r="E215" s="242"/>
      <c r="F215" s="242"/>
      <c r="G215" s="242"/>
      <c r="H215" s="223"/>
      <c r="I215" s="223"/>
      <c r="J215" s="223"/>
      <c r="K215" s="223"/>
      <c r="L215" s="223"/>
      <c r="M215" s="223"/>
      <c r="N215" s="222"/>
      <c r="O215" s="222"/>
      <c r="P215" s="222"/>
      <c r="Q215" s="222"/>
      <c r="R215" s="223"/>
      <c r="S215" s="223"/>
      <c r="T215" s="223"/>
      <c r="U215" s="223"/>
      <c r="V215" s="223"/>
      <c r="W215" s="223"/>
      <c r="X215" s="223"/>
      <c r="Y215" s="223"/>
      <c r="Z215" s="212"/>
      <c r="AA215" s="212"/>
      <c r="AB215" s="212"/>
      <c r="AC215" s="212"/>
      <c r="AD215" s="212"/>
      <c r="AE215" s="212"/>
      <c r="AF215" s="212"/>
      <c r="AG215" s="212" t="s">
        <v>243</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x14ac:dyDescent="0.2">
      <c r="A216" s="226" t="s">
        <v>233</v>
      </c>
      <c r="B216" s="227" t="s">
        <v>203</v>
      </c>
      <c r="C216" s="243" t="s">
        <v>28</v>
      </c>
      <c r="D216" s="228"/>
      <c r="E216" s="229"/>
      <c r="F216" s="230"/>
      <c r="G216" s="230">
        <f>SUMIF(AG217:AG219,"&lt;&gt;NOR",G217:G219)</f>
        <v>0</v>
      </c>
      <c r="H216" s="230"/>
      <c r="I216" s="230">
        <f>SUM(I217:I219)</f>
        <v>0</v>
      </c>
      <c r="J216" s="230"/>
      <c r="K216" s="230">
        <f>SUM(K217:K219)</f>
        <v>0</v>
      </c>
      <c r="L216" s="230"/>
      <c r="M216" s="230">
        <f>SUM(M217:M219)</f>
        <v>0</v>
      </c>
      <c r="N216" s="229"/>
      <c r="O216" s="229">
        <f>SUM(O217:O219)</f>
        <v>0</v>
      </c>
      <c r="P216" s="229"/>
      <c r="Q216" s="229">
        <f>SUM(Q217:Q219)</f>
        <v>0</v>
      </c>
      <c r="R216" s="230"/>
      <c r="S216" s="230"/>
      <c r="T216" s="231"/>
      <c r="U216" s="225"/>
      <c r="V216" s="225">
        <f>SUM(V217:V219)</f>
        <v>0</v>
      </c>
      <c r="W216" s="225"/>
      <c r="X216" s="225"/>
      <c r="Y216" s="225"/>
      <c r="AG216" t="s">
        <v>234</v>
      </c>
    </row>
    <row r="217" spans="1:60" outlineLevel="1" x14ac:dyDescent="0.2">
      <c r="A217" s="233">
        <v>67</v>
      </c>
      <c r="B217" s="234" t="s">
        <v>251</v>
      </c>
      <c r="C217" s="244" t="s">
        <v>252</v>
      </c>
      <c r="D217" s="235" t="s">
        <v>237</v>
      </c>
      <c r="E217" s="236">
        <v>1</v>
      </c>
      <c r="F217" s="237">
        <f>H217+J217</f>
        <v>0</v>
      </c>
      <c r="G217" s="237">
        <f>ROUND(E217*F217,2)</f>
        <v>0</v>
      </c>
      <c r="H217" s="238"/>
      <c r="I217" s="237">
        <f>ROUND(E217*H217,2)</f>
        <v>0</v>
      </c>
      <c r="J217" s="238"/>
      <c r="K217" s="237">
        <f>ROUND(E217*J217,2)</f>
        <v>0</v>
      </c>
      <c r="L217" s="237">
        <v>21</v>
      </c>
      <c r="M217" s="237">
        <f>G217*(1+L217/100)</f>
        <v>0</v>
      </c>
      <c r="N217" s="236">
        <v>0</v>
      </c>
      <c r="O217" s="236">
        <f>ROUND(E217*N217,2)</f>
        <v>0</v>
      </c>
      <c r="P217" s="236">
        <v>0</v>
      </c>
      <c r="Q217" s="236">
        <f>ROUND(E217*P217,2)</f>
        <v>0</v>
      </c>
      <c r="R217" s="237"/>
      <c r="S217" s="237" t="s">
        <v>238</v>
      </c>
      <c r="T217" s="239" t="s">
        <v>239</v>
      </c>
      <c r="U217" s="223">
        <v>0</v>
      </c>
      <c r="V217" s="223">
        <f>ROUND(E217*U217,2)</f>
        <v>0</v>
      </c>
      <c r="W217" s="223"/>
      <c r="X217" s="223" t="s">
        <v>240</v>
      </c>
      <c r="Y217" s="223" t="s">
        <v>241</v>
      </c>
      <c r="Z217" s="212"/>
      <c r="AA217" s="212"/>
      <c r="AB217" s="212"/>
      <c r="AC217" s="212"/>
      <c r="AD217" s="212"/>
      <c r="AE217" s="212"/>
      <c r="AF217" s="212"/>
      <c r="AG217" s="212" t="s">
        <v>248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5" t="s">
        <v>1751</v>
      </c>
      <c r="D218" s="249"/>
      <c r="E218" s="250">
        <v>1</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267</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6"/>
      <c r="D219" s="241"/>
      <c r="E219" s="241"/>
      <c r="F219" s="241"/>
      <c r="G219" s="241"/>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243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x14ac:dyDescent="0.2">
      <c r="A220" s="3"/>
      <c r="B220" s="4"/>
      <c r="C220" s="246"/>
      <c r="D220" s="6"/>
      <c r="E220" s="3"/>
      <c r="F220" s="3"/>
      <c r="G220" s="3"/>
      <c r="H220" s="3"/>
      <c r="I220" s="3"/>
      <c r="J220" s="3"/>
      <c r="K220" s="3"/>
      <c r="L220" s="3"/>
      <c r="M220" s="3"/>
      <c r="N220" s="3"/>
      <c r="O220" s="3"/>
      <c r="P220" s="3"/>
      <c r="Q220" s="3"/>
      <c r="R220" s="3"/>
      <c r="S220" s="3"/>
      <c r="T220" s="3"/>
      <c r="U220" s="3"/>
      <c r="V220" s="3"/>
      <c r="W220" s="3"/>
      <c r="X220" s="3"/>
      <c r="Y220" s="3"/>
      <c r="AE220">
        <v>15</v>
      </c>
      <c r="AF220">
        <v>21</v>
      </c>
      <c r="AG220" t="s">
        <v>219</v>
      </c>
    </row>
    <row r="221" spans="1:60" x14ac:dyDescent="0.2">
      <c r="A221" s="215"/>
      <c r="B221" s="216" t="s">
        <v>29</v>
      </c>
      <c r="C221" s="247"/>
      <c r="D221" s="217"/>
      <c r="E221" s="218"/>
      <c r="F221" s="218"/>
      <c r="G221" s="232">
        <f>G8+G11+G31+G34+G39+G45+G52+G61+G65+G172+G182+G193+G198+G213+G216</f>
        <v>0</v>
      </c>
      <c r="H221" s="3"/>
      <c r="I221" s="3"/>
      <c r="J221" s="3"/>
      <c r="K221" s="3"/>
      <c r="L221" s="3"/>
      <c r="M221" s="3"/>
      <c r="N221" s="3"/>
      <c r="O221" s="3"/>
      <c r="P221" s="3"/>
      <c r="Q221" s="3"/>
      <c r="R221" s="3"/>
      <c r="S221" s="3"/>
      <c r="T221" s="3"/>
      <c r="U221" s="3"/>
      <c r="V221" s="3"/>
      <c r="W221" s="3"/>
      <c r="X221" s="3"/>
      <c r="Y221" s="3"/>
      <c r="AE221">
        <f>SUMIF(L7:L219,AE220,G7:G219)</f>
        <v>0</v>
      </c>
      <c r="AF221">
        <f>SUMIF(L7:L219,AF220,G7:G219)</f>
        <v>0</v>
      </c>
      <c r="AG221" t="s">
        <v>255</v>
      </c>
    </row>
    <row r="222" spans="1:60" x14ac:dyDescent="0.2">
      <c r="C222" s="248"/>
      <c r="D222" s="10"/>
      <c r="AG222" t="s">
        <v>256</v>
      </c>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Ot83et3lI/uw2cKj8qouJs3WZ0Ul6UnAks/FpXvAJWmygdYfVr7lruscadT8HRND3fbuusMSmaX6YwWwvxe4w==" saltValue="QRCKFmhzNP9LZT4r4jQAbQ==" spinCount="100000" sheet="1" formatRows="0"/>
  <mergeCells count="81">
    <mergeCell ref="C212:G212"/>
    <mergeCell ref="C215:G215"/>
    <mergeCell ref="C219:G219"/>
    <mergeCell ref="C200:G200"/>
    <mergeCell ref="C202:G202"/>
    <mergeCell ref="C204:G204"/>
    <mergeCell ref="C206:G206"/>
    <mergeCell ref="C208:G208"/>
    <mergeCell ref="C210:G210"/>
    <mergeCell ref="C181:G181"/>
    <mergeCell ref="C184:G184"/>
    <mergeCell ref="C186:G186"/>
    <mergeCell ref="C189:G189"/>
    <mergeCell ref="C192:G192"/>
    <mergeCell ref="C197:G197"/>
    <mergeCell ref="C168:G168"/>
    <mergeCell ref="C170:G170"/>
    <mergeCell ref="C171:G171"/>
    <mergeCell ref="C175:G175"/>
    <mergeCell ref="C177:G177"/>
    <mergeCell ref="C179:G179"/>
    <mergeCell ref="C150:G150"/>
    <mergeCell ref="C153:G153"/>
    <mergeCell ref="C156:G156"/>
    <mergeCell ref="C159:G159"/>
    <mergeCell ref="C162:G162"/>
    <mergeCell ref="C165:G165"/>
    <mergeCell ref="C131:G131"/>
    <mergeCell ref="C134:G134"/>
    <mergeCell ref="C138:G138"/>
    <mergeCell ref="C141:G141"/>
    <mergeCell ref="C144:G144"/>
    <mergeCell ref="C147:G147"/>
    <mergeCell ref="C116:G116"/>
    <mergeCell ref="C119:G119"/>
    <mergeCell ref="C121:G121"/>
    <mergeCell ref="C123:G123"/>
    <mergeCell ref="C126:G126"/>
    <mergeCell ref="C128:G128"/>
    <mergeCell ref="C97:G97"/>
    <mergeCell ref="C99:G99"/>
    <mergeCell ref="C103:G103"/>
    <mergeCell ref="C106:G106"/>
    <mergeCell ref="C109:G109"/>
    <mergeCell ref="C112:G112"/>
    <mergeCell ref="C81:G81"/>
    <mergeCell ref="C85:G85"/>
    <mergeCell ref="C88:G88"/>
    <mergeCell ref="C90:G90"/>
    <mergeCell ref="C92:G92"/>
    <mergeCell ref="C95:G95"/>
    <mergeCell ref="C63:G63"/>
    <mergeCell ref="C64:G64"/>
    <mergeCell ref="C68:G68"/>
    <mergeCell ref="C71:G71"/>
    <mergeCell ref="C74:G74"/>
    <mergeCell ref="C78:G78"/>
    <mergeCell ref="C44:G44"/>
    <mergeCell ref="C48:G48"/>
    <mergeCell ref="C51:G51"/>
    <mergeCell ref="C54:G54"/>
    <mergeCell ref="C56:G56"/>
    <mergeCell ref="C60:G60"/>
    <mergeCell ref="C27:G27"/>
    <mergeCell ref="C30:G30"/>
    <mergeCell ref="C33:G33"/>
    <mergeCell ref="C36:G36"/>
    <mergeCell ref="C38:G38"/>
    <mergeCell ref="C41:G41"/>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34FB-F0EA-4D0B-82BD-8EBB0FF3BCF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65</v>
      </c>
      <c r="C3" s="201" t="s">
        <v>66</v>
      </c>
      <c r="D3" s="199"/>
      <c r="E3" s="199"/>
      <c r="F3" s="199"/>
      <c r="G3" s="200"/>
      <c r="AC3" s="176" t="s">
        <v>206</v>
      </c>
      <c r="AG3" t="s">
        <v>209</v>
      </c>
    </row>
    <row r="4" spans="1:60" ht="24.95" customHeight="1" x14ac:dyDescent="0.2">
      <c r="A4" s="202" t="s">
        <v>9</v>
      </c>
      <c r="B4" s="203" t="s">
        <v>67</v>
      </c>
      <c r="C4" s="204" t="s">
        <v>68</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112</v>
      </c>
      <c r="C8" s="243" t="s">
        <v>113</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234</v>
      </c>
    </row>
    <row r="9" spans="1:60" outlineLevel="1" x14ac:dyDescent="0.2">
      <c r="A9" s="233">
        <v>1</v>
      </c>
      <c r="B9" s="234" t="s">
        <v>112</v>
      </c>
      <c r="C9" s="244" t="s">
        <v>1728</v>
      </c>
      <c r="D9" s="235"/>
      <c r="E9" s="236">
        <v>0</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497</v>
      </c>
      <c r="T9" s="239" t="s">
        <v>239</v>
      </c>
      <c r="U9" s="223">
        <v>0</v>
      </c>
      <c r="V9" s="223">
        <f>ROUND(E9*U9,2)</f>
        <v>0</v>
      </c>
      <c r="W9" s="223"/>
      <c r="X9" s="223" t="s">
        <v>262</v>
      </c>
      <c r="Y9" s="223" t="s">
        <v>241</v>
      </c>
      <c r="Z9" s="212"/>
      <c r="AA9" s="212"/>
      <c r="AB9" s="212"/>
      <c r="AC9" s="212"/>
      <c r="AD9" s="212"/>
      <c r="AE9" s="212"/>
      <c r="AF9" s="212"/>
      <c r="AG9" s="212" t="s">
        <v>263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6" t="s">
        <v>233</v>
      </c>
      <c r="B11" s="227" t="s">
        <v>144</v>
      </c>
      <c r="C11" s="243" t="s">
        <v>145</v>
      </c>
      <c r="D11" s="228"/>
      <c r="E11" s="229"/>
      <c r="F11" s="230"/>
      <c r="G11" s="230">
        <f>SUMIF(AG12:AG13,"&lt;&gt;NOR",G12:G13)</f>
        <v>0</v>
      </c>
      <c r="H11" s="230"/>
      <c r="I11" s="230">
        <f>SUM(I12:I13)</f>
        <v>0</v>
      </c>
      <c r="J11" s="230"/>
      <c r="K11" s="230">
        <f>SUM(K12:K13)</f>
        <v>0</v>
      </c>
      <c r="L11" s="230"/>
      <c r="M11" s="230">
        <f>SUM(M12:M13)</f>
        <v>0</v>
      </c>
      <c r="N11" s="229"/>
      <c r="O11" s="229">
        <f>SUM(O12:O13)</f>
        <v>0</v>
      </c>
      <c r="P11" s="229"/>
      <c r="Q11" s="229">
        <f>SUM(Q12:Q13)</f>
        <v>0</v>
      </c>
      <c r="R11" s="230"/>
      <c r="S11" s="230"/>
      <c r="T11" s="231"/>
      <c r="U11" s="225"/>
      <c r="V11" s="225">
        <f>SUM(V12:V13)</f>
        <v>0</v>
      </c>
      <c r="W11" s="225"/>
      <c r="X11" s="225"/>
      <c r="Y11" s="225"/>
      <c r="AG11" t="s">
        <v>234</v>
      </c>
    </row>
    <row r="12" spans="1:60" ht="22.5" outlineLevel="1" x14ac:dyDescent="0.2">
      <c r="A12" s="233">
        <v>2</v>
      </c>
      <c r="B12" s="234" t="s">
        <v>1862</v>
      </c>
      <c r="C12" s="244" t="s">
        <v>1863</v>
      </c>
      <c r="D12" s="235" t="s">
        <v>837</v>
      </c>
      <c r="E12" s="236">
        <v>1</v>
      </c>
      <c r="F12" s="237">
        <f>H12+J12</f>
        <v>0</v>
      </c>
      <c r="G12" s="237">
        <f>ROUND(E12*F12,2)</f>
        <v>0</v>
      </c>
      <c r="H12" s="238"/>
      <c r="I12" s="237">
        <f>ROUND(E12*H12,2)</f>
        <v>0</v>
      </c>
      <c r="J12" s="238"/>
      <c r="K12" s="237">
        <f>ROUND(E12*J12,2)</f>
        <v>0</v>
      </c>
      <c r="L12" s="237">
        <v>21</v>
      </c>
      <c r="M12" s="237">
        <f>G12*(1+L12/100)</f>
        <v>0</v>
      </c>
      <c r="N12" s="236">
        <v>0</v>
      </c>
      <c r="O12" s="236">
        <f>ROUND(E12*N12,2)</f>
        <v>0</v>
      </c>
      <c r="P12" s="236">
        <v>0</v>
      </c>
      <c r="Q12" s="236">
        <f>ROUND(E12*P12,2)</f>
        <v>0</v>
      </c>
      <c r="R12" s="237"/>
      <c r="S12" s="237" t="s">
        <v>497</v>
      </c>
      <c r="T12" s="239" t="s">
        <v>239</v>
      </c>
      <c r="U12" s="223">
        <v>0</v>
      </c>
      <c r="V12" s="223">
        <f>ROUND(E12*U12,2)</f>
        <v>0</v>
      </c>
      <c r="W12" s="223"/>
      <c r="X12" s="223" t="s">
        <v>262</v>
      </c>
      <c r="Y12" s="223" t="s">
        <v>241</v>
      </c>
      <c r="Z12" s="212"/>
      <c r="AA12" s="212"/>
      <c r="AB12" s="212"/>
      <c r="AC12" s="212"/>
      <c r="AD12" s="212"/>
      <c r="AE12" s="212"/>
      <c r="AF12" s="212"/>
      <c r="AG12" s="212" t="s">
        <v>1638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5"/>
      <c r="D13" s="242"/>
      <c r="E13" s="242"/>
      <c r="F13" s="242"/>
      <c r="G13" s="242"/>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243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6" t="s">
        <v>233</v>
      </c>
      <c r="B14" s="227" t="s">
        <v>189</v>
      </c>
      <c r="C14" s="243" t="s">
        <v>190</v>
      </c>
      <c r="D14" s="228"/>
      <c r="E14" s="229"/>
      <c r="F14" s="230"/>
      <c r="G14" s="230">
        <f>SUMIF(AG15:AG99,"&lt;&gt;NOR",G15:G99)</f>
        <v>0</v>
      </c>
      <c r="H14" s="230"/>
      <c r="I14" s="230">
        <f>SUM(I15:I99)</f>
        <v>0</v>
      </c>
      <c r="J14" s="230"/>
      <c r="K14" s="230">
        <f>SUM(K15:K99)</f>
        <v>0</v>
      </c>
      <c r="L14" s="230"/>
      <c r="M14" s="230">
        <f>SUM(M15:M99)</f>
        <v>0</v>
      </c>
      <c r="N14" s="229"/>
      <c r="O14" s="229">
        <f>SUM(O15:O99)</f>
        <v>0</v>
      </c>
      <c r="P14" s="229"/>
      <c r="Q14" s="229">
        <f>SUM(Q15:Q99)</f>
        <v>0</v>
      </c>
      <c r="R14" s="230"/>
      <c r="S14" s="230"/>
      <c r="T14" s="231"/>
      <c r="U14" s="225"/>
      <c r="V14" s="225">
        <f>SUM(V15:V99)</f>
        <v>100</v>
      </c>
      <c r="W14" s="225"/>
      <c r="X14" s="225"/>
      <c r="Y14" s="225"/>
      <c r="AG14" t="s">
        <v>234</v>
      </c>
    </row>
    <row r="15" spans="1:60" outlineLevel="1" x14ac:dyDescent="0.2">
      <c r="A15" s="233">
        <v>3</v>
      </c>
      <c r="B15" s="234" t="s">
        <v>1864</v>
      </c>
      <c r="C15" s="244" t="s">
        <v>1865</v>
      </c>
      <c r="D15" s="235" t="s">
        <v>1866</v>
      </c>
      <c r="E15" s="236">
        <v>18</v>
      </c>
      <c r="F15" s="237">
        <f>H15+J15</f>
        <v>0</v>
      </c>
      <c r="G15" s="237">
        <f>ROUND(E15*F15,2)</f>
        <v>0</v>
      </c>
      <c r="H15" s="238"/>
      <c r="I15" s="237">
        <f>ROUND(E15*H15,2)</f>
        <v>0</v>
      </c>
      <c r="J15" s="238"/>
      <c r="K15" s="237">
        <f>ROUND(E15*J15,2)</f>
        <v>0</v>
      </c>
      <c r="L15" s="237">
        <v>21</v>
      </c>
      <c r="M15" s="237">
        <f>G15*(1+L15/100)</f>
        <v>0</v>
      </c>
      <c r="N15" s="236">
        <v>0</v>
      </c>
      <c r="O15" s="236">
        <f>ROUND(E15*N15,2)</f>
        <v>0</v>
      </c>
      <c r="P15" s="236">
        <v>0</v>
      </c>
      <c r="Q15" s="236">
        <f>ROUND(E15*P15,2)</f>
        <v>0</v>
      </c>
      <c r="R15" s="237"/>
      <c r="S15" s="237" t="s">
        <v>497</v>
      </c>
      <c r="T15" s="239" t="s">
        <v>239</v>
      </c>
      <c r="U15" s="223">
        <v>0</v>
      </c>
      <c r="V15" s="223">
        <f>ROUND(E15*U15,2)</f>
        <v>0</v>
      </c>
      <c r="W15" s="223"/>
      <c r="X15" s="223" t="s">
        <v>262</v>
      </c>
      <c r="Y15" s="223" t="s">
        <v>241</v>
      </c>
      <c r="Z15" s="212"/>
      <c r="AA15" s="212"/>
      <c r="AB15" s="212"/>
      <c r="AC15" s="212"/>
      <c r="AD15" s="212"/>
      <c r="AE15" s="212"/>
      <c r="AF15" s="212"/>
      <c r="AG15" s="212" t="s">
        <v>263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5"/>
      <c r="D16" s="242"/>
      <c r="E16" s="242"/>
      <c r="F16" s="242"/>
      <c r="G16" s="242"/>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243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3">
        <v>4</v>
      </c>
      <c r="B17" s="234" t="s">
        <v>1867</v>
      </c>
      <c r="C17" s="244" t="s">
        <v>1868</v>
      </c>
      <c r="D17" s="235" t="s">
        <v>1866</v>
      </c>
      <c r="E17" s="236">
        <v>11</v>
      </c>
      <c r="F17" s="237">
        <f>H17+J17</f>
        <v>0</v>
      </c>
      <c r="G17" s="237">
        <f>ROUND(E17*F17,2)</f>
        <v>0</v>
      </c>
      <c r="H17" s="238"/>
      <c r="I17" s="237">
        <f>ROUND(E17*H17,2)</f>
        <v>0</v>
      </c>
      <c r="J17" s="238"/>
      <c r="K17" s="237">
        <f>ROUND(E17*J17,2)</f>
        <v>0</v>
      </c>
      <c r="L17" s="237">
        <v>21</v>
      </c>
      <c r="M17" s="237">
        <f>G17*(1+L17/100)</f>
        <v>0</v>
      </c>
      <c r="N17" s="236">
        <v>0</v>
      </c>
      <c r="O17" s="236">
        <f>ROUND(E17*N17,2)</f>
        <v>0</v>
      </c>
      <c r="P17" s="236">
        <v>0</v>
      </c>
      <c r="Q17" s="236">
        <f>ROUND(E17*P17,2)</f>
        <v>0</v>
      </c>
      <c r="R17" s="237"/>
      <c r="S17" s="237" t="s">
        <v>497</v>
      </c>
      <c r="T17" s="239" t="s">
        <v>239</v>
      </c>
      <c r="U17" s="223">
        <v>0</v>
      </c>
      <c r="V17" s="223">
        <f>ROUND(E17*U17,2)</f>
        <v>0</v>
      </c>
      <c r="W17" s="223"/>
      <c r="X17" s="223" t="s">
        <v>262</v>
      </c>
      <c r="Y17" s="223" t="s">
        <v>241</v>
      </c>
      <c r="Z17" s="212"/>
      <c r="AA17" s="212"/>
      <c r="AB17" s="212"/>
      <c r="AC17" s="212"/>
      <c r="AD17" s="212"/>
      <c r="AE17" s="212"/>
      <c r="AF17" s="212"/>
      <c r="AG17" s="212" t="s">
        <v>263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5"/>
      <c r="D18" s="242"/>
      <c r="E18" s="242"/>
      <c r="F18" s="242"/>
      <c r="G18" s="242"/>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243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3">
        <v>5</v>
      </c>
      <c r="B19" s="234" t="s">
        <v>1869</v>
      </c>
      <c r="C19" s="244" t="s">
        <v>1870</v>
      </c>
      <c r="D19" s="235" t="s">
        <v>1866</v>
      </c>
      <c r="E19" s="236">
        <v>2</v>
      </c>
      <c r="F19" s="237">
        <f>H19+J19</f>
        <v>0</v>
      </c>
      <c r="G19" s="237">
        <f>ROUND(E19*F19,2)</f>
        <v>0</v>
      </c>
      <c r="H19" s="238"/>
      <c r="I19" s="237">
        <f>ROUND(E19*H19,2)</f>
        <v>0</v>
      </c>
      <c r="J19" s="238"/>
      <c r="K19" s="237">
        <f>ROUND(E19*J19,2)</f>
        <v>0</v>
      </c>
      <c r="L19" s="237">
        <v>21</v>
      </c>
      <c r="M19" s="237">
        <f>G19*(1+L19/100)</f>
        <v>0</v>
      </c>
      <c r="N19" s="236">
        <v>0</v>
      </c>
      <c r="O19" s="236">
        <f>ROUND(E19*N19,2)</f>
        <v>0</v>
      </c>
      <c r="P19" s="236">
        <v>0</v>
      </c>
      <c r="Q19" s="236">
        <f>ROUND(E19*P19,2)</f>
        <v>0</v>
      </c>
      <c r="R19" s="237"/>
      <c r="S19" s="237" t="s">
        <v>497</v>
      </c>
      <c r="T19" s="239" t="s">
        <v>239</v>
      </c>
      <c r="U19" s="223">
        <v>0</v>
      </c>
      <c r="V19" s="223">
        <f>ROUND(E19*U19,2)</f>
        <v>0</v>
      </c>
      <c r="W19" s="223"/>
      <c r="X19" s="223" t="s">
        <v>262</v>
      </c>
      <c r="Y19" s="223" t="s">
        <v>241</v>
      </c>
      <c r="Z19" s="212"/>
      <c r="AA19" s="212"/>
      <c r="AB19" s="212"/>
      <c r="AC19" s="212"/>
      <c r="AD19" s="212"/>
      <c r="AE19" s="212"/>
      <c r="AF19" s="212"/>
      <c r="AG19" s="212" t="s">
        <v>263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5"/>
      <c r="D20" s="242"/>
      <c r="E20" s="242"/>
      <c r="F20" s="242"/>
      <c r="G20" s="242"/>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243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6</v>
      </c>
      <c r="B21" s="234" t="s">
        <v>1871</v>
      </c>
      <c r="C21" s="244" t="s">
        <v>1872</v>
      </c>
      <c r="D21" s="235" t="s">
        <v>1866</v>
      </c>
      <c r="E21" s="236">
        <v>2</v>
      </c>
      <c r="F21" s="237">
        <f>H21+J21</f>
        <v>0</v>
      </c>
      <c r="G21" s="237">
        <f>ROUND(E21*F21,2)</f>
        <v>0</v>
      </c>
      <c r="H21" s="238"/>
      <c r="I21" s="237">
        <f>ROUND(E21*H21,2)</f>
        <v>0</v>
      </c>
      <c r="J21" s="238"/>
      <c r="K21" s="237">
        <f>ROUND(E21*J21,2)</f>
        <v>0</v>
      </c>
      <c r="L21" s="237">
        <v>21</v>
      </c>
      <c r="M21" s="237">
        <f>G21*(1+L21/100)</f>
        <v>0</v>
      </c>
      <c r="N21" s="236">
        <v>0</v>
      </c>
      <c r="O21" s="236">
        <f>ROUND(E21*N21,2)</f>
        <v>0</v>
      </c>
      <c r="P21" s="236">
        <v>0</v>
      </c>
      <c r="Q21" s="236">
        <f>ROUND(E21*P21,2)</f>
        <v>0</v>
      </c>
      <c r="R21" s="237"/>
      <c r="S21" s="237" t="s">
        <v>497</v>
      </c>
      <c r="T21" s="239" t="s">
        <v>239</v>
      </c>
      <c r="U21" s="223">
        <v>0</v>
      </c>
      <c r="V21" s="223">
        <f>ROUND(E21*U21,2)</f>
        <v>0</v>
      </c>
      <c r="W21" s="223"/>
      <c r="X21" s="223" t="s">
        <v>262</v>
      </c>
      <c r="Y21" s="223" t="s">
        <v>241</v>
      </c>
      <c r="Z21" s="212"/>
      <c r="AA21" s="212"/>
      <c r="AB21" s="212"/>
      <c r="AC21" s="212"/>
      <c r="AD21" s="212"/>
      <c r="AE21" s="212"/>
      <c r="AF21" s="212"/>
      <c r="AG21" s="212" t="s">
        <v>263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5"/>
      <c r="D22" s="242"/>
      <c r="E22" s="242"/>
      <c r="F22" s="242"/>
      <c r="G22" s="242"/>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243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3">
        <v>7</v>
      </c>
      <c r="B23" s="234" t="s">
        <v>1873</v>
      </c>
      <c r="C23" s="244" t="s">
        <v>1874</v>
      </c>
      <c r="D23" s="235" t="s">
        <v>1866</v>
      </c>
      <c r="E23" s="236">
        <v>14</v>
      </c>
      <c r="F23" s="237">
        <f>H23+J23</f>
        <v>0</v>
      </c>
      <c r="G23" s="237">
        <f>ROUND(E23*F23,2)</f>
        <v>0</v>
      </c>
      <c r="H23" s="238"/>
      <c r="I23" s="237">
        <f>ROUND(E23*H23,2)</f>
        <v>0</v>
      </c>
      <c r="J23" s="238"/>
      <c r="K23" s="237">
        <f>ROUND(E23*J23,2)</f>
        <v>0</v>
      </c>
      <c r="L23" s="237">
        <v>21</v>
      </c>
      <c r="M23" s="237">
        <f>G23*(1+L23/100)</f>
        <v>0</v>
      </c>
      <c r="N23" s="236">
        <v>0</v>
      </c>
      <c r="O23" s="236">
        <f>ROUND(E23*N23,2)</f>
        <v>0</v>
      </c>
      <c r="P23" s="236">
        <v>0</v>
      </c>
      <c r="Q23" s="236">
        <f>ROUND(E23*P23,2)</f>
        <v>0</v>
      </c>
      <c r="R23" s="237"/>
      <c r="S23" s="237" t="s">
        <v>497</v>
      </c>
      <c r="T23" s="239" t="s">
        <v>239</v>
      </c>
      <c r="U23" s="223">
        <v>0</v>
      </c>
      <c r="V23" s="223">
        <f>ROUND(E23*U23,2)</f>
        <v>0</v>
      </c>
      <c r="W23" s="223"/>
      <c r="X23" s="223" t="s">
        <v>262</v>
      </c>
      <c r="Y23" s="223" t="s">
        <v>241</v>
      </c>
      <c r="Z23" s="212"/>
      <c r="AA23" s="212"/>
      <c r="AB23" s="212"/>
      <c r="AC23" s="212"/>
      <c r="AD23" s="212"/>
      <c r="AE23" s="212"/>
      <c r="AF23" s="212"/>
      <c r="AG23" s="212" t="s">
        <v>263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5"/>
      <c r="D24" s="242"/>
      <c r="E24" s="242"/>
      <c r="F24" s="242"/>
      <c r="G24" s="242"/>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243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3">
        <v>8</v>
      </c>
      <c r="B25" s="234" t="s">
        <v>1875</v>
      </c>
      <c r="C25" s="244" t="s">
        <v>1876</v>
      </c>
      <c r="D25" s="235" t="s">
        <v>1866</v>
      </c>
      <c r="E25" s="236">
        <v>25</v>
      </c>
      <c r="F25" s="237">
        <f>H25+J25</f>
        <v>0</v>
      </c>
      <c r="G25" s="237">
        <f>ROUND(E25*F25,2)</f>
        <v>0</v>
      </c>
      <c r="H25" s="238"/>
      <c r="I25" s="237">
        <f>ROUND(E25*H25,2)</f>
        <v>0</v>
      </c>
      <c r="J25" s="238"/>
      <c r="K25" s="237">
        <f>ROUND(E25*J25,2)</f>
        <v>0</v>
      </c>
      <c r="L25" s="237">
        <v>21</v>
      </c>
      <c r="M25" s="237">
        <f>G25*(1+L25/100)</f>
        <v>0</v>
      </c>
      <c r="N25" s="236">
        <v>0</v>
      </c>
      <c r="O25" s="236">
        <f>ROUND(E25*N25,2)</f>
        <v>0</v>
      </c>
      <c r="P25" s="236">
        <v>0</v>
      </c>
      <c r="Q25" s="236">
        <f>ROUND(E25*P25,2)</f>
        <v>0</v>
      </c>
      <c r="R25" s="237"/>
      <c r="S25" s="237" t="s">
        <v>497</v>
      </c>
      <c r="T25" s="239" t="s">
        <v>239</v>
      </c>
      <c r="U25" s="223">
        <v>0</v>
      </c>
      <c r="V25" s="223">
        <f>ROUND(E25*U25,2)</f>
        <v>0</v>
      </c>
      <c r="W25" s="223"/>
      <c r="X25" s="223" t="s">
        <v>262</v>
      </c>
      <c r="Y25" s="223" t="s">
        <v>241</v>
      </c>
      <c r="Z25" s="212"/>
      <c r="AA25" s="212"/>
      <c r="AB25" s="212"/>
      <c r="AC25" s="212"/>
      <c r="AD25" s="212"/>
      <c r="AE25" s="212"/>
      <c r="AF25" s="212"/>
      <c r="AG25" s="212" t="s">
        <v>263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5"/>
      <c r="D26" s="242"/>
      <c r="E26" s="242"/>
      <c r="F26" s="242"/>
      <c r="G26" s="242"/>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243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3">
        <v>9</v>
      </c>
      <c r="B27" s="234" t="s">
        <v>1877</v>
      </c>
      <c r="C27" s="244" t="s">
        <v>1878</v>
      </c>
      <c r="D27" s="235" t="s">
        <v>1866</v>
      </c>
      <c r="E27" s="236">
        <v>35</v>
      </c>
      <c r="F27" s="237">
        <f>H27+J27</f>
        <v>0</v>
      </c>
      <c r="G27" s="237">
        <f>ROUND(E27*F27,2)</f>
        <v>0</v>
      </c>
      <c r="H27" s="238"/>
      <c r="I27" s="237">
        <f>ROUND(E27*H27,2)</f>
        <v>0</v>
      </c>
      <c r="J27" s="238"/>
      <c r="K27" s="237">
        <f>ROUND(E27*J27,2)</f>
        <v>0</v>
      </c>
      <c r="L27" s="237">
        <v>21</v>
      </c>
      <c r="M27" s="237">
        <f>G27*(1+L27/100)</f>
        <v>0</v>
      </c>
      <c r="N27" s="236">
        <v>0</v>
      </c>
      <c r="O27" s="236">
        <f>ROUND(E27*N27,2)</f>
        <v>0</v>
      </c>
      <c r="P27" s="236">
        <v>0</v>
      </c>
      <c r="Q27" s="236">
        <f>ROUND(E27*P27,2)</f>
        <v>0</v>
      </c>
      <c r="R27" s="237"/>
      <c r="S27" s="237" t="s">
        <v>497</v>
      </c>
      <c r="T27" s="239" t="s">
        <v>239</v>
      </c>
      <c r="U27" s="223">
        <v>0</v>
      </c>
      <c r="V27" s="223">
        <f>ROUND(E27*U27,2)</f>
        <v>0</v>
      </c>
      <c r="W27" s="223"/>
      <c r="X27" s="223" t="s">
        <v>262</v>
      </c>
      <c r="Y27" s="223" t="s">
        <v>241</v>
      </c>
      <c r="Z27" s="212"/>
      <c r="AA27" s="212"/>
      <c r="AB27" s="212"/>
      <c r="AC27" s="212"/>
      <c r="AD27" s="212"/>
      <c r="AE27" s="212"/>
      <c r="AF27" s="212"/>
      <c r="AG27" s="212" t="s">
        <v>263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5"/>
      <c r="D28" s="242"/>
      <c r="E28" s="242"/>
      <c r="F28" s="242"/>
      <c r="G28" s="242"/>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243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10</v>
      </c>
      <c r="B29" s="234" t="s">
        <v>1879</v>
      </c>
      <c r="C29" s="244" t="s">
        <v>1880</v>
      </c>
      <c r="D29" s="235" t="s">
        <v>1866</v>
      </c>
      <c r="E29" s="236">
        <v>50</v>
      </c>
      <c r="F29" s="237">
        <f>H29+J29</f>
        <v>0</v>
      </c>
      <c r="G29" s="237">
        <f>ROUND(E29*F29,2)</f>
        <v>0</v>
      </c>
      <c r="H29" s="238"/>
      <c r="I29" s="237">
        <f>ROUND(E29*H29,2)</f>
        <v>0</v>
      </c>
      <c r="J29" s="238"/>
      <c r="K29" s="237">
        <f>ROUND(E29*J29,2)</f>
        <v>0</v>
      </c>
      <c r="L29" s="237">
        <v>21</v>
      </c>
      <c r="M29" s="237">
        <f>G29*(1+L29/100)</f>
        <v>0</v>
      </c>
      <c r="N29" s="236">
        <v>0</v>
      </c>
      <c r="O29" s="236">
        <f>ROUND(E29*N29,2)</f>
        <v>0</v>
      </c>
      <c r="P29" s="236">
        <v>0</v>
      </c>
      <c r="Q29" s="236">
        <f>ROUND(E29*P29,2)</f>
        <v>0</v>
      </c>
      <c r="R29" s="237"/>
      <c r="S29" s="237" t="s">
        <v>497</v>
      </c>
      <c r="T29" s="239" t="s">
        <v>239</v>
      </c>
      <c r="U29" s="223">
        <v>0</v>
      </c>
      <c r="V29" s="223">
        <f>ROUND(E29*U29,2)</f>
        <v>0</v>
      </c>
      <c r="W29" s="223"/>
      <c r="X29" s="223" t="s">
        <v>262</v>
      </c>
      <c r="Y29" s="223" t="s">
        <v>241</v>
      </c>
      <c r="Z29" s="212"/>
      <c r="AA29" s="212"/>
      <c r="AB29" s="212"/>
      <c r="AC29" s="212"/>
      <c r="AD29" s="212"/>
      <c r="AE29" s="212"/>
      <c r="AF29" s="212"/>
      <c r="AG29" s="212" t="s">
        <v>263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5"/>
      <c r="D30" s="242"/>
      <c r="E30" s="242"/>
      <c r="F30" s="242"/>
      <c r="G30" s="242"/>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243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3">
        <v>11</v>
      </c>
      <c r="B31" s="234" t="s">
        <v>1881</v>
      </c>
      <c r="C31" s="244" t="s">
        <v>1882</v>
      </c>
      <c r="D31" s="235" t="s">
        <v>1883</v>
      </c>
      <c r="E31" s="236">
        <v>25</v>
      </c>
      <c r="F31" s="237">
        <f>H31+J31</f>
        <v>0</v>
      </c>
      <c r="G31" s="237">
        <f>ROUND(E31*F31,2)</f>
        <v>0</v>
      </c>
      <c r="H31" s="238"/>
      <c r="I31" s="237">
        <f>ROUND(E31*H31,2)</f>
        <v>0</v>
      </c>
      <c r="J31" s="238"/>
      <c r="K31" s="237">
        <f>ROUND(E31*J31,2)</f>
        <v>0</v>
      </c>
      <c r="L31" s="237">
        <v>21</v>
      </c>
      <c r="M31" s="237">
        <f>G31*(1+L31/100)</f>
        <v>0</v>
      </c>
      <c r="N31" s="236">
        <v>0</v>
      </c>
      <c r="O31" s="236">
        <f>ROUND(E31*N31,2)</f>
        <v>0</v>
      </c>
      <c r="P31" s="236">
        <v>0</v>
      </c>
      <c r="Q31" s="236">
        <f>ROUND(E31*P31,2)</f>
        <v>0</v>
      </c>
      <c r="R31" s="237"/>
      <c r="S31" s="237" t="s">
        <v>497</v>
      </c>
      <c r="T31" s="239" t="s">
        <v>239</v>
      </c>
      <c r="U31" s="223">
        <v>0</v>
      </c>
      <c r="V31" s="223">
        <f>ROUND(E31*U31,2)</f>
        <v>0</v>
      </c>
      <c r="W31" s="223"/>
      <c r="X31" s="223" t="s">
        <v>262</v>
      </c>
      <c r="Y31" s="223" t="s">
        <v>241</v>
      </c>
      <c r="Z31" s="212"/>
      <c r="AA31" s="212"/>
      <c r="AB31" s="212"/>
      <c r="AC31" s="212"/>
      <c r="AD31" s="212"/>
      <c r="AE31" s="212"/>
      <c r="AF31" s="212"/>
      <c r="AG31" s="212" t="s">
        <v>263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5"/>
      <c r="D32" s="242"/>
      <c r="E32" s="242"/>
      <c r="F32" s="242"/>
      <c r="G32" s="242"/>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3">
        <v>12</v>
      </c>
      <c r="B33" s="234" t="s">
        <v>1884</v>
      </c>
      <c r="C33" s="244" t="s">
        <v>1885</v>
      </c>
      <c r="D33" s="235" t="s">
        <v>450</v>
      </c>
      <c r="E33" s="236">
        <v>300</v>
      </c>
      <c r="F33" s="237">
        <f>H33+J33</f>
        <v>0</v>
      </c>
      <c r="G33" s="237">
        <f>ROUND(E33*F33,2)</f>
        <v>0</v>
      </c>
      <c r="H33" s="238"/>
      <c r="I33" s="237">
        <f>ROUND(E33*H33,2)</f>
        <v>0</v>
      </c>
      <c r="J33" s="238"/>
      <c r="K33" s="237">
        <f>ROUND(E33*J33,2)</f>
        <v>0</v>
      </c>
      <c r="L33" s="237">
        <v>21</v>
      </c>
      <c r="M33" s="237">
        <f>G33*(1+L33/100)</f>
        <v>0</v>
      </c>
      <c r="N33" s="236">
        <v>0</v>
      </c>
      <c r="O33" s="236">
        <f>ROUND(E33*N33,2)</f>
        <v>0</v>
      </c>
      <c r="P33" s="236">
        <v>0</v>
      </c>
      <c r="Q33" s="236">
        <f>ROUND(E33*P33,2)</f>
        <v>0</v>
      </c>
      <c r="R33" s="237"/>
      <c r="S33" s="237" t="s">
        <v>497</v>
      </c>
      <c r="T33" s="239" t="s">
        <v>239</v>
      </c>
      <c r="U33" s="223">
        <v>0</v>
      </c>
      <c r="V33" s="223">
        <f>ROUND(E33*U33,2)</f>
        <v>0</v>
      </c>
      <c r="W33" s="223"/>
      <c r="X33" s="223" t="s">
        <v>262</v>
      </c>
      <c r="Y33" s="223" t="s">
        <v>241</v>
      </c>
      <c r="Z33" s="212"/>
      <c r="AA33" s="212"/>
      <c r="AB33" s="212"/>
      <c r="AC33" s="212"/>
      <c r="AD33" s="212"/>
      <c r="AE33" s="212"/>
      <c r="AF33" s="212"/>
      <c r="AG33" s="212" t="s">
        <v>263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5"/>
      <c r="D34" s="242"/>
      <c r="E34" s="242"/>
      <c r="F34" s="242"/>
      <c r="G34" s="242"/>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243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3">
        <v>13</v>
      </c>
      <c r="B35" s="234" t="s">
        <v>1886</v>
      </c>
      <c r="C35" s="244" t="s">
        <v>1887</v>
      </c>
      <c r="D35" s="235" t="s">
        <v>1883</v>
      </c>
      <c r="E35" s="236">
        <v>50</v>
      </c>
      <c r="F35" s="237">
        <f>H35+J35</f>
        <v>0</v>
      </c>
      <c r="G35" s="237">
        <f>ROUND(E35*F35,2)</f>
        <v>0</v>
      </c>
      <c r="H35" s="238"/>
      <c r="I35" s="237">
        <f>ROUND(E35*H35,2)</f>
        <v>0</v>
      </c>
      <c r="J35" s="238"/>
      <c r="K35" s="237">
        <f>ROUND(E35*J35,2)</f>
        <v>0</v>
      </c>
      <c r="L35" s="237">
        <v>21</v>
      </c>
      <c r="M35" s="237">
        <f>G35*(1+L35/100)</f>
        <v>0</v>
      </c>
      <c r="N35" s="236">
        <v>0</v>
      </c>
      <c r="O35" s="236">
        <f>ROUND(E35*N35,2)</f>
        <v>0</v>
      </c>
      <c r="P35" s="236">
        <v>0</v>
      </c>
      <c r="Q35" s="236">
        <f>ROUND(E35*P35,2)</f>
        <v>0</v>
      </c>
      <c r="R35" s="237"/>
      <c r="S35" s="237" t="s">
        <v>497</v>
      </c>
      <c r="T35" s="239" t="s">
        <v>239</v>
      </c>
      <c r="U35" s="223">
        <v>0</v>
      </c>
      <c r="V35" s="223">
        <f>ROUND(E35*U35,2)</f>
        <v>0</v>
      </c>
      <c r="W35" s="223"/>
      <c r="X35" s="223" t="s">
        <v>262</v>
      </c>
      <c r="Y35" s="223" t="s">
        <v>241</v>
      </c>
      <c r="Z35" s="212"/>
      <c r="AA35" s="212"/>
      <c r="AB35" s="212"/>
      <c r="AC35" s="212"/>
      <c r="AD35" s="212"/>
      <c r="AE35" s="212"/>
      <c r="AF35" s="212"/>
      <c r="AG35" s="212" t="s">
        <v>263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5"/>
      <c r="D36" s="242"/>
      <c r="E36" s="242"/>
      <c r="F36" s="242"/>
      <c r="G36" s="242"/>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243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3">
        <v>14</v>
      </c>
      <c r="B37" s="234" t="s">
        <v>1888</v>
      </c>
      <c r="C37" s="244" t="s">
        <v>1889</v>
      </c>
      <c r="D37" s="235" t="s">
        <v>450</v>
      </c>
      <c r="E37" s="236">
        <v>15</v>
      </c>
      <c r="F37" s="237">
        <f>H37+J37</f>
        <v>0</v>
      </c>
      <c r="G37" s="237">
        <f>ROUND(E37*F37,2)</f>
        <v>0</v>
      </c>
      <c r="H37" s="238"/>
      <c r="I37" s="237">
        <f>ROUND(E37*H37,2)</f>
        <v>0</v>
      </c>
      <c r="J37" s="238"/>
      <c r="K37" s="237">
        <f>ROUND(E37*J37,2)</f>
        <v>0</v>
      </c>
      <c r="L37" s="237">
        <v>21</v>
      </c>
      <c r="M37" s="237">
        <f>G37*(1+L37/100)</f>
        <v>0</v>
      </c>
      <c r="N37" s="236">
        <v>0</v>
      </c>
      <c r="O37" s="236">
        <f>ROUND(E37*N37,2)</f>
        <v>0</v>
      </c>
      <c r="P37" s="236">
        <v>0</v>
      </c>
      <c r="Q37" s="236">
        <f>ROUND(E37*P37,2)</f>
        <v>0</v>
      </c>
      <c r="R37" s="237"/>
      <c r="S37" s="237" t="s">
        <v>497</v>
      </c>
      <c r="T37" s="239" t="s">
        <v>239</v>
      </c>
      <c r="U37" s="223">
        <v>0</v>
      </c>
      <c r="V37" s="223">
        <f>ROUND(E37*U37,2)</f>
        <v>0</v>
      </c>
      <c r="W37" s="223"/>
      <c r="X37" s="223" t="s">
        <v>262</v>
      </c>
      <c r="Y37" s="223" t="s">
        <v>241</v>
      </c>
      <c r="Z37" s="212"/>
      <c r="AA37" s="212"/>
      <c r="AB37" s="212"/>
      <c r="AC37" s="212"/>
      <c r="AD37" s="212"/>
      <c r="AE37" s="212"/>
      <c r="AF37" s="212"/>
      <c r="AG37" s="212" t="s">
        <v>263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5"/>
      <c r="D38" s="242"/>
      <c r="E38" s="242"/>
      <c r="F38" s="242"/>
      <c r="G38" s="242"/>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243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3">
        <v>15</v>
      </c>
      <c r="B39" s="234" t="s">
        <v>1890</v>
      </c>
      <c r="C39" s="244" t="s">
        <v>1891</v>
      </c>
      <c r="D39" s="235" t="s">
        <v>450</v>
      </c>
      <c r="E39" s="236">
        <v>10</v>
      </c>
      <c r="F39" s="237">
        <f>H39+J39</f>
        <v>0</v>
      </c>
      <c r="G39" s="237">
        <f>ROUND(E39*F39,2)</f>
        <v>0</v>
      </c>
      <c r="H39" s="238"/>
      <c r="I39" s="237">
        <f>ROUND(E39*H39,2)</f>
        <v>0</v>
      </c>
      <c r="J39" s="238"/>
      <c r="K39" s="237">
        <f>ROUND(E39*J39,2)</f>
        <v>0</v>
      </c>
      <c r="L39" s="237">
        <v>21</v>
      </c>
      <c r="M39" s="237">
        <f>G39*(1+L39/100)</f>
        <v>0</v>
      </c>
      <c r="N39" s="236">
        <v>0</v>
      </c>
      <c r="O39" s="236">
        <f>ROUND(E39*N39,2)</f>
        <v>0</v>
      </c>
      <c r="P39" s="236">
        <v>0</v>
      </c>
      <c r="Q39" s="236">
        <f>ROUND(E39*P39,2)</f>
        <v>0</v>
      </c>
      <c r="R39" s="237"/>
      <c r="S39" s="237" t="s">
        <v>497</v>
      </c>
      <c r="T39" s="239" t="s">
        <v>239</v>
      </c>
      <c r="U39" s="223">
        <v>0</v>
      </c>
      <c r="V39" s="223">
        <f>ROUND(E39*U39,2)</f>
        <v>0</v>
      </c>
      <c r="W39" s="223"/>
      <c r="X39" s="223" t="s">
        <v>262</v>
      </c>
      <c r="Y39" s="223" t="s">
        <v>241</v>
      </c>
      <c r="Z39" s="212"/>
      <c r="AA39" s="212"/>
      <c r="AB39" s="212"/>
      <c r="AC39" s="212"/>
      <c r="AD39" s="212"/>
      <c r="AE39" s="212"/>
      <c r="AF39" s="212"/>
      <c r="AG39" s="212" t="s">
        <v>263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5"/>
      <c r="D40" s="242"/>
      <c r="E40" s="242"/>
      <c r="F40" s="242"/>
      <c r="G40" s="242"/>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243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16</v>
      </c>
      <c r="B41" s="234" t="s">
        <v>1892</v>
      </c>
      <c r="C41" s="244" t="s">
        <v>1893</v>
      </c>
      <c r="D41" s="235" t="s">
        <v>450</v>
      </c>
      <c r="E41" s="236">
        <v>50</v>
      </c>
      <c r="F41" s="237">
        <f>H41+J41</f>
        <v>0</v>
      </c>
      <c r="G41" s="237">
        <f>ROUND(E41*F41,2)</f>
        <v>0</v>
      </c>
      <c r="H41" s="238"/>
      <c r="I41" s="237">
        <f>ROUND(E41*H41,2)</f>
        <v>0</v>
      </c>
      <c r="J41" s="238"/>
      <c r="K41" s="237">
        <f>ROUND(E41*J41,2)</f>
        <v>0</v>
      </c>
      <c r="L41" s="237">
        <v>21</v>
      </c>
      <c r="M41" s="237">
        <f>G41*(1+L41/100)</f>
        <v>0</v>
      </c>
      <c r="N41" s="236">
        <v>0</v>
      </c>
      <c r="O41" s="236">
        <f>ROUND(E41*N41,2)</f>
        <v>0</v>
      </c>
      <c r="P41" s="236">
        <v>0</v>
      </c>
      <c r="Q41" s="236">
        <f>ROUND(E41*P41,2)</f>
        <v>0</v>
      </c>
      <c r="R41" s="237"/>
      <c r="S41" s="237" t="s">
        <v>497</v>
      </c>
      <c r="T41" s="239" t="s">
        <v>239</v>
      </c>
      <c r="U41" s="223">
        <v>0</v>
      </c>
      <c r="V41" s="223">
        <f>ROUND(E41*U41,2)</f>
        <v>0</v>
      </c>
      <c r="W41" s="223"/>
      <c r="X41" s="223" t="s">
        <v>262</v>
      </c>
      <c r="Y41" s="223" t="s">
        <v>241</v>
      </c>
      <c r="Z41" s="212"/>
      <c r="AA41" s="212"/>
      <c r="AB41" s="212"/>
      <c r="AC41" s="212"/>
      <c r="AD41" s="212"/>
      <c r="AE41" s="212"/>
      <c r="AF41" s="212"/>
      <c r="AG41" s="212" t="s">
        <v>263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5"/>
      <c r="D42" s="242"/>
      <c r="E42" s="242"/>
      <c r="F42" s="242"/>
      <c r="G42" s="242"/>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243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3">
        <v>17</v>
      </c>
      <c r="B43" s="234" t="s">
        <v>1894</v>
      </c>
      <c r="C43" s="244" t="s">
        <v>1895</v>
      </c>
      <c r="D43" s="235" t="s">
        <v>450</v>
      </c>
      <c r="E43" s="236">
        <v>50</v>
      </c>
      <c r="F43" s="237">
        <f>H43+J43</f>
        <v>0</v>
      </c>
      <c r="G43" s="237">
        <f>ROUND(E43*F43,2)</f>
        <v>0</v>
      </c>
      <c r="H43" s="238"/>
      <c r="I43" s="237">
        <f>ROUND(E43*H43,2)</f>
        <v>0</v>
      </c>
      <c r="J43" s="238"/>
      <c r="K43" s="237">
        <f>ROUND(E43*J43,2)</f>
        <v>0</v>
      </c>
      <c r="L43" s="237">
        <v>21</v>
      </c>
      <c r="M43" s="237">
        <f>G43*(1+L43/100)</f>
        <v>0</v>
      </c>
      <c r="N43" s="236">
        <v>0</v>
      </c>
      <c r="O43" s="236">
        <f>ROUND(E43*N43,2)</f>
        <v>0</v>
      </c>
      <c r="P43" s="236">
        <v>0</v>
      </c>
      <c r="Q43" s="236">
        <f>ROUND(E43*P43,2)</f>
        <v>0</v>
      </c>
      <c r="R43" s="237"/>
      <c r="S43" s="237" t="s">
        <v>497</v>
      </c>
      <c r="T43" s="239" t="s">
        <v>239</v>
      </c>
      <c r="U43" s="223">
        <v>0</v>
      </c>
      <c r="V43" s="223">
        <f>ROUND(E43*U43,2)</f>
        <v>0</v>
      </c>
      <c r="W43" s="223"/>
      <c r="X43" s="223" t="s">
        <v>262</v>
      </c>
      <c r="Y43" s="223" t="s">
        <v>241</v>
      </c>
      <c r="Z43" s="212"/>
      <c r="AA43" s="212"/>
      <c r="AB43" s="212"/>
      <c r="AC43" s="212"/>
      <c r="AD43" s="212"/>
      <c r="AE43" s="212"/>
      <c r="AF43" s="212"/>
      <c r="AG43" s="212" t="s">
        <v>263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5"/>
      <c r="D44" s="242"/>
      <c r="E44" s="242"/>
      <c r="F44" s="242"/>
      <c r="G44" s="242"/>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243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3">
        <v>18</v>
      </c>
      <c r="B45" s="234" t="s">
        <v>1896</v>
      </c>
      <c r="C45" s="244" t="s">
        <v>1897</v>
      </c>
      <c r="D45" s="235" t="s">
        <v>1866</v>
      </c>
      <c r="E45" s="236">
        <v>20</v>
      </c>
      <c r="F45" s="237">
        <f>H45+J45</f>
        <v>0</v>
      </c>
      <c r="G45" s="237">
        <f>ROUND(E45*F45,2)</f>
        <v>0</v>
      </c>
      <c r="H45" s="238"/>
      <c r="I45" s="237">
        <f>ROUND(E45*H45,2)</f>
        <v>0</v>
      </c>
      <c r="J45" s="238"/>
      <c r="K45" s="237">
        <f>ROUND(E45*J45,2)</f>
        <v>0</v>
      </c>
      <c r="L45" s="237">
        <v>21</v>
      </c>
      <c r="M45" s="237">
        <f>G45*(1+L45/100)</f>
        <v>0</v>
      </c>
      <c r="N45" s="236">
        <v>0</v>
      </c>
      <c r="O45" s="236">
        <f>ROUND(E45*N45,2)</f>
        <v>0</v>
      </c>
      <c r="P45" s="236">
        <v>0</v>
      </c>
      <c r="Q45" s="236">
        <f>ROUND(E45*P45,2)</f>
        <v>0</v>
      </c>
      <c r="R45" s="237"/>
      <c r="S45" s="237" t="s">
        <v>497</v>
      </c>
      <c r="T45" s="239" t="s">
        <v>239</v>
      </c>
      <c r="U45" s="223">
        <v>0</v>
      </c>
      <c r="V45" s="223">
        <f>ROUND(E45*U45,2)</f>
        <v>0</v>
      </c>
      <c r="W45" s="223"/>
      <c r="X45" s="223" t="s">
        <v>262</v>
      </c>
      <c r="Y45" s="223" t="s">
        <v>241</v>
      </c>
      <c r="Z45" s="212"/>
      <c r="AA45" s="212"/>
      <c r="AB45" s="212"/>
      <c r="AC45" s="212"/>
      <c r="AD45" s="212"/>
      <c r="AE45" s="212"/>
      <c r="AF45" s="212"/>
      <c r="AG45" s="212" t="s">
        <v>263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5"/>
      <c r="D46" s="242"/>
      <c r="E46" s="242"/>
      <c r="F46" s="242"/>
      <c r="G46" s="242"/>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243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3">
        <v>19</v>
      </c>
      <c r="B47" s="234" t="s">
        <v>1898</v>
      </c>
      <c r="C47" s="244" t="s">
        <v>1899</v>
      </c>
      <c r="D47" s="235" t="s">
        <v>1866</v>
      </c>
      <c r="E47" s="236">
        <v>4</v>
      </c>
      <c r="F47" s="237">
        <f>H47+J47</f>
        <v>0</v>
      </c>
      <c r="G47" s="237">
        <f>ROUND(E47*F47,2)</f>
        <v>0</v>
      </c>
      <c r="H47" s="238"/>
      <c r="I47" s="237">
        <f>ROUND(E47*H47,2)</f>
        <v>0</v>
      </c>
      <c r="J47" s="238"/>
      <c r="K47" s="237">
        <f>ROUND(E47*J47,2)</f>
        <v>0</v>
      </c>
      <c r="L47" s="237">
        <v>21</v>
      </c>
      <c r="M47" s="237">
        <f>G47*(1+L47/100)</f>
        <v>0</v>
      </c>
      <c r="N47" s="236">
        <v>0</v>
      </c>
      <c r="O47" s="236">
        <f>ROUND(E47*N47,2)</f>
        <v>0</v>
      </c>
      <c r="P47" s="236">
        <v>0</v>
      </c>
      <c r="Q47" s="236">
        <f>ROUND(E47*P47,2)</f>
        <v>0</v>
      </c>
      <c r="R47" s="237"/>
      <c r="S47" s="237" t="s">
        <v>497</v>
      </c>
      <c r="T47" s="239" t="s">
        <v>239</v>
      </c>
      <c r="U47" s="223">
        <v>0</v>
      </c>
      <c r="V47" s="223">
        <f>ROUND(E47*U47,2)</f>
        <v>0</v>
      </c>
      <c r="W47" s="223"/>
      <c r="X47" s="223" t="s">
        <v>262</v>
      </c>
      <c r="Y47" s="223" t="s">
        <v>241</v>
      </c>
      <c r="Z47" s="212"/>
      <c r="AA47" s="212"/>
      <c r="AB47" s="212"/>
      <c r="AC47" s="212"/>
      <c r="AD47" s="212"/>
      <c r="AE47" s="212"/>
      <c r="AF47" s="212"/>
      <c r="AG47" s="212" t="s">
        <v>263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5"/>
      <c r="D48" s="242"/>
      <c r="E48" s="242"/>
      <c r="F48" s="242"/>
      <c r="G48" s="242"/>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243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3">
        <v>20</v>
      </c>
      <c r="B49" s="234" t="s">
        <v>1900</v>
      </c>
      <c r="C49" s="244" t="s">
        <v>1901</v>
      </c>
      <c r="D49" s="235" t="s">
        <v>1866</v>
      </c>
      <c r="E49" s="236">
        <v>5</v>
      </c>
      <c r="F49" s="237">
        <f>H49+J49</f>
        <v>0</v>
      </c>
      <c r="G49" s="237">
        <f>ROUND(E49*F49,2)</f>
        <v>0</v>
      </c>
      <c r="H49" s="238"/>
      <c r="I49" s="237">
        <f>ROUND(E49*H49,2)</f>
        <v>0</v>
      </c>
      <c r="J49" s="238"/>
      <c r="K49" s="237">
        <f>ROUND(E49*J49,2)</f>
        <v>0</v>
      </c>
      <c r="L49" s="237">
        <v>21</v>
      </c>
      <c r="M49" s="237">
        <f>G49*(1+L49/100)</f>
        <v>0</v>
      </c>
      <c r="N49" s="236">
        <v>0</v>
      </c>
      <c r="O49" s="236">
        <f>ROUND(E49*N49,2)</f>
        <v>0</v>
      </c>
      <c r="P49" s="236">
        <v>0</v>
      </c>
      <c r="Q49" s="236">
        <f>ROUND(E49*P49,2)</f>
        <v>0</v>
      </c>
      <c r="R49" s="237"/>
      <c r="S49" s="237" t="s">
        <v>497</v>
      </c>
      <c r="T49" s="239" t="s">
        <v>239</v>
      </c>
      <c r="U49" s="223">
        <v>0</v>
      </c>
      <c r="V49" s="223">
        <f>ROUND(E49*U49,2)</f>
        <v>0</v>
      </c>
      <c r="W49" s="223"/>
      <c r="X49" s="223" t="s">
        <v>262</v>
      </c>
      <c r="Y49" s="223" t="s">
        <v>241</v>
      </c>
      <c r="Z49" s="212"/>
      <c r="AA49" s="212"/>
      <c r="AB49" s="212"/>
      <c r="AC49" s="212"/>
      <c r="AD49" s="212"/>
      <c r="AE49" s="212"/>
      <c r="AF49" s="212"/>
      <c r="AG49" s="212" t="s">
        <v>263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5"/>
      <c r="D50" s="242"/>
      <c r="E50" s="242"/>
      <c r="F50" s="242"/>
      <c r="G50" s="242"/>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243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3">
        <v>21</v>
      </c>
      <c r="B51" s="234" t="s">
        <v>1902</v>
      </c>
      <c r="C51" s="244" t="s">
        <v>1903</v>
      </c>
      <c r="D51" s="235" t="s">
        <v>1866</v>
      </c>
      <c r="E51" s="236">
        <v>2</v>
      </c>
      <c r="F51" s="237">
        <f>H51+J51</f>
        <v>0</v>
      </c>
      <c r="G51" s="237">
        <f>ROUND(E51*F51,2)</f>
        <v>0</v>
      </c>
      <c r="H51" s="238"/>
      <c r="I51" s="237">
        <f>ROUND(E51*H51,2)</f>
        <v>0</v>
      </c>
      <c r="J51" s="238"/>
      <c r="K51" s="237">
        <f>ROUND(E51*J51,2)</f>
        <v>0</v>
      </c>
      <c r="L51" s="237">
        <v>21</v>
      </c>
      <c r="M51" s="237">
        <f>G51*(1+L51/100)</f>
        <v>0</v>
      </c>
      <c r="N51" s="236">
        <v>0</v>
      </c>
      <c r="O51" s="236">
        <f>ROUND(E51*N51,2)</f>
        <v>0</v>
      </c>
      <c r="P51" s="236">
        <v>0</v>
      </c>
      <c r="Q51" s="236">
        <f>ROUND(E51*P51,2)</f>
        <v>0</v>
      </c>
      <c r="R51" s="237"/>
      <c r="S51" s="237" t="s">
        <v>497</v>
      </c>
      <c r="T51" s="239" t="s">
        <v>239</v>
      </c>
      <c r="U51" s="223">
        <v>0</v>
      </c>
      <c r="V51" s="223">
        <f>ROUND(E51*U51,2)</f>
        <v>0</v>
      </c>
      <c r="W51" s="223"/>
      <c r="X51" s="223" t="s">
        <v>262</v>
      </c>
      <c r="Y51" s="223" t="s">
        <v>241</v>
      </c>
      <c r="Z51" s="212"/>
      <c r="AA51" s="212"/>
      <c r="AB51" s="212"/>
      <c r="AC51" s="212"/>
      <c r="AD51" s="212"/>
      <c r="AE51" s="212"/>
      <c r="AF51" s="212"/>
      <c r="AG51" s="212" t="s">
        <v>263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5"/>
      <c r="D52" s="242"/>
      <c r="E52" s="242"/>
      <c r="F52" s="242"/>
      <c r="G52" s="242"/>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243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3">
        <v>22</v>
      </c>
      <c r="B53" s="234" t="s">
        <v>1904</v>
      </c>
      <c r="C53" s="244" t="s">
        <v>1905</v>
      </c>
      <c r="D53" s="235" t="s">
        <v>1866</v>
      </c>
      <c r="E53" s="236">
        <v>50</v>
      </c>
      <c r="F53" s="237">
        <f>H53+J53</f>
        <v>0</v>
      </c>
      <c r="G53" s="237">
        <f>ROUND(E53*F53,2)</f>
        <v>0</v>
      </c>
      <c r="H53" s="238"/>
      <c r="I53" s="237">
        <f>ROUND(E53*H53,2)</f>
        <v>0</v>
      </c>
      <c r="J53" s="238"/>
      <c r="K53" s="237">
        <f>ROUND(E53*J53,2)</f>
        <v>0</v>
      </c>
      <c r="L53" s="237">
        <v>21</v>
      </c>
      <c r="M53" s="237">
        <f>G53*(1+L53/100)</f>
        <v>0</v>
      </c>
      <c r="N53" s="236">
        <v>0</v>
      </c>
      <c r="O53" s="236">
        <f>ROUND(E53*N53,2)</f>
        <v>0</v>
      </c>
      <c r="P53" s="236">
        <v>0</v>
      </c>
      <c r="Q53" s="236">
        <f>ROUND(E53*P53,2)</f>
        <v>0</v>
      </c>
      <c r="R53" s="237"/>
      <c r="S53" s="237" t="s">
        <v>497</v>
      </c>
      <c r="T53" s="239" t="s">
        <v>239</v>
      </c>
      <c r="U53" s="223">
        <v>0</v>
      </c>
      <c r="V53" s="223">
        <f>ROUND(E53*U53,2)</f>
        <v>0</v>
      </c>
      <c r="W53" s="223"/>
      <c r="X53" s="223" t="s">
        <v>262</v>
      </c>
      <c r="Y53" s="223" t="s">
        <v>241</v>
      </c>
      <c r="Z53" s="212"/>
      <c r="AA53" s="212"/>
      <c r="AB53" s="212"/>
      <c r="AC53" s="212"/>
      <c r="AD53" s="212"/>
      <c r="AE53" s="212"/>
      <c r="AF53" s="212"/>
      <c r="AG53" s="212" t="s">
        <v>263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5"/>
      <c r="D54" s="242"/>
      <c r="E54" s="242"/>
      <c r="F54" s="242"/>
      <c r="G54" s="242"/>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243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3">
        <v>23</v>
      </c>
      <c r="B55" s="234" t="s">
        <v>1906</v>
      </c>
      <c r="C55" s="244" t="s">
        <v>1907</v>
      </c>
      <c r="D55" s="235" t="s">
        <v>1866</v>
      </c>
      <c r="E55" s="236">
        <v>15</v>
      </c>
      <c r="F55" s="237">
        <f>H55+J55</f>
        <v>0</v>
      </c>
      <c r="G55" s="237">
        <f>ROUND(E55*F55,2)</f>
        <v>0</v>
      </c>
      <c r="H55" s="238"/>
      <c r="I55" s="237">
        <f>ROUND(E55*H55,2)</f>
        <v>0</v>
      </c>
      <c r="J55" s="238"/>
      <c r="K55" s="237">
        <f>ROUND(E55*J55,2)</f>
        <v>0</v>
      </c>
      <c r="L55" s="237">
        <v>21</v>
      </c>
      <c r="M55" s="237">
        <f>G55*(1+L55/100)</f>
        <v>0</v>
      </c>
      <c r="N55" s="236">
        <v>0</v>
      </c>
      <c r="O55" s="236">
        <f>ROUND(E55*N55,2)</f>
        <v>0</v>
      </c>
      <c r="P55" s="236">
        <v>0</v>
      </c>
      <c r="Q55" s="236">
        <f>ROUND(E55*P55,2)</f>
        <v>0</v>
      </c>
      <c r="R55" s="237"/>
      <c r="S55" s="237" t="s">
        <v>497</v>
      </c>
      <c r="T55" s="239" t="s">
        <v>239</v>
      </c>
      <c r="U55" s="223">
        <v>0</v>
      </c>
      <c r="V55" s="223">
        <f>ROUND(E55*U55,2)</f>
        <v>0</v>
      </c>
      <c r="W55" s="223"/>
      <c r="X55" s="223" t="s">
        <v>262</v>
      </c>
      <c r="Y55" s="223" t="s">
        <v>241</v>
      </c>
      <c r="Z55" s="212"/>
      <c r="AA55" s="212"/>
      <c r="AB55" s="212"/>
      <c r="AC55" s="212"/>
      <c r="AD55" s="212"/>
      <c r="AE55" s="212"/>
      <c r="AF55" s="212"/>
      <c r="AG55" s="212" t="s">
        <v>263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5"/>
      <c r="D56" s="242"/>
      <c r="E56" s="242"/>
      <c r="F56" s="242"/>
      <c r="G56" s="242"/>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243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24</v>
      </c>
      <c r="B57" s="234" t="s">
        <v>1908</v>
      </c>
      <c r="C57" s="244" t="s">
        <v>1909</v>
      </c>
      <c r="D57" s="235" t="s">
        <v>1866</v>
      </c>
      <c r="E57" s="236">
        <v>1</v>
      </c>
      <c r="F57" s="237">
        <f>H57+J57</f>
        <v>0</v>
      </c>
      <c r="G57" s="237">
        <f>ROUND(E57*F57,2)</f>
        <v>0</v>
      </c>
      <c r="H57" s="238"/>
      <c r="I57" s="237">
        <f>ROUND(E57*H57,2)</f>
        <v>0</v>
      </c>
      <c r="J57" s="238"/>
      <c r="K57" s="237">
        <f>ROUND(E57*J57,2)</f>
        <v>0</v>
      </c>
      <c r="L57" s="237">
        <v>21</v>
      </c>
      <c r="M57" s="237">
        <f>G57*(1+L57/100)</f>
        <v>0</v>
      </c>
      <c r="N57" s="236">
        <v>0</v>
      </c>
      <c r="O57" s="236">
        <f>ROUND(E57*N57,2)</f>
        <v>0</v>
      </c>
      <c r="P57" s="236">
        <v>0</v>
      </c>
      <c r="Q57" s="236">
        <f>ROUND(E57*P57,2)</f>
        <v>0</v>
      </c>
      <c r="R57" s="237"/>
      <c r="S57" s="237" t="s">
        <v>497</v>
      </c>
      <c r="T57" s="239" t="s">
        <v>239</v>
      </c>
      <c r="U57" s="223">
        <v>0</v>
      </c>
      <c r="V57" s="223">
        <f>ROUND(E57*U57,2)</f>
        <v>0</v>
      </c>
      <c r="W57" s="223"/>
      <c r="X57" s="223" t="s">
        <v>262</v>
      </c>
      <c r="Y57" s="223" t="s">
        <v>241</v>
      </c>
      <c r="Z57" s="212"/>
      <c r="AA57" s="212"/>
      <c r="AB57" s="212"/>
      <c r="AC57" s="212"/>
      <c r="AD57" s="212"/>
      <c r="AE57" s="212"/>
      <c r="AF57" s="212"/>
      <c r="AG57" s="212" t="s">
        <v>263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5"/>
      <c r="D58" s="242"/>
      <c r="E58" s="242"/>
      <c r="F58" s="242"/>
      <c r="G58" s="242"/>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243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3">
        <v>25</v>
      </c>
      <c r="B59" s="234" t="s">
        <v>1910</v>
      </c>
      <c r="C59" s="244" t="s">
        <v>1911</v>
      </c>
      <c r="D59" s="235" t="s">
        <v>1866</v>
      </c>
      <c r="E59" s="236">
        <v>1</v>
      </c>
      <c r="F59" s="237">
        <f>H59+J59</f>
        <v>0</v>
      </c>
      <c r="G59" s="237">
        <f>ROUND(E59*F59,2)</f>
        <v>0</v>
      </c>
      <c r="H59" s="238"/>
      <c r="I59" s="237">
        <f>ROUND(E59*H59,2)</f>
        <v>0</v>
      </c>
      <c r="J59" s="238"/>
      <c r="K59" s="237">
        <f>ROUND(E59*J59,2)</f>
        <v>0</v>
      </c>
      <c r="L59" s="237">
        <v>21</v>
      </c>
      <c r="M59" s="237">
        <f>G59*(1+L59/100)</f>
        <v>0</v>
      </c>
      <c r="N59" s="236">
        <v>0</v>
      </c>
      <c r="O59" s="236">
        <f>ROUND(E59*N59,2)</f>
        <v>0</v>
      </c>
      <c r="P59" s="236">
        <v>0</v>
      </c>
      <c r="Q59" s="236">
        <f>ROUND(E59*P59,2)</f>
        <v>0</v>
      </c>
      <c r="R59" s="237"/>
      <c r="S59" s="237" t="s">
        <v>497</v>
      </c>
      <c r="T59" s="239" t="s">
        <v>239</v>
      </c>
      <c r="U59" s="223">
        <v>0</v>
      </c>
      <c r="V59" s="223">
        <f>ROUND(E59*U59,2)</f>
        <v>0</v>
      </c>
      <c r="W59" s="223"/>
      <c r="X59" s="223" t="s">
        <v>262</v>
      </c>
      <c r="Y59" s="223" t="s">
        <v>241</v>
      </c>
      <c r="Z59" s="212"/>
      <c r="AA59" s="212"/>
      <c r="AB59" s="212"/>
      <c r="AC59" s="212"/>
      <c r="AD59" s="212"/>
      <c r="AE59" s="212"/>
      <c r="AF59" s="212"/>
      <c r="AG59" s="212" t="s">
        <v>263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5"/>
      <c r="D60" s="242"/>
      <c r="E60" s="242"/>
      <c r="F60" s="242"/>
      <c r="G60" s="242"/>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243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3">
        <v>26</v>
      </c>
      <c r="B61" s="234" t="s">
        <v>1912</v>
      </c>
      <c r="C61" s="244" t="s">
        <v>1913</v>
      </c>
      <c r="D61" s="235" t="s">
        <v>1866</v>
      </c>
      <c r="E61" s="236">
        <v>3</v>
      </c>
      <c r="F61" s="237">
        <f>H61+J61</f>
        <v>0</v>
      </c>
      <c r="G61" s="237">
        <f>ROUND(E61*F61,2)</f>
        <v>0</v>
      </c>
      <c r="H61" s="238"/>
      <c r="I61" s="237">
        <f>ROUND(E61*H61,2)</f>
        <v>0</v>
      </c>
      <c r="J61" s="238"/>
      <c r="K61" s="237">
        <f>ROUND(E61*J61,2)</f>
        <v>0</v>
      </c>
      <c r="L61" s="237">
        <v>21</v>
      </c>
      <c r="M61" s="237">
        <f>G61*(1+L61/100)</f>
        <v>0</v>
      </c>
      <c r="N61" s="236">
        <v>0</v>
      </c>
      <c r="O61" s="236">
        <f>ROUND(E61*N61,2)</f>
        <v>0</v>
      </c>
      <c r="P61" s="236">
        <v>0</v>
      </c>
      <c r="Q61" s="236">
        <f>ROUND(E61*P61,2)</f>
        <v>0</v>
      </c>
      <c r="R61" s="237"/>
      <c r="S61" s="237" t="s">
        <v>497</v>
      </c>
      <c r="T61" s="239" t="s">
        <v>239</v>
      </c>
      <c r="U61" s="223">
        <v>0</v>
      </c>
      <c r="V61" s="223">
        <f>ROUND(E61*U61,2)</f>
        <v>0</v>
      </c>
      <c r="W61" s="223"/>
      <c r="X61" s="223" t="s">
        <v>262</v>
      </c>
      <c r="Y61" s="223" t="s">
        <v>241</v>
      </c>
      <c r="Z61" s="212"/>
      <c r="AA61" s="212"/>
      <c r="AB61" s="212"/>
      <c r="AC61" s="212"/>
      <c r="AD61" s="212"/>
      <c r="AE61" s="212"/>
      <c r="AF61" s="212"/>
      <c r="AG61" s="212" t="s">
        <v>263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5"/>
      <c r="D62" s="242"/>
      <c r="E62" s="242"/>
      <c r="F62" s="242"/>
      <c r="G62" s="242"/>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243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3">
        <v>27</v>
      </c>
      <c r="B63" s="234" t="s">
        <v>1914</v>
      </c>
      <c r="C63" s="244" t="s">
        <v>1915</v>
      </c>
      <c r="D63" s="235" t="s">
        <v>1866</v>
      </c>
      <c r="E63" s="236">
        <v>1</v>
      </c>
      <c r="F63" s="237">
        <f>H63+J63</f>
        <v>0</v>
      </c>
      <c r="G63" s="237">
        <f>ROUND(E63*F63,2)</f>
        <v>0</v>
      </c>
      <c r="H63" s="238"/>
      <c r="I63" s="237">
        <f>ROUND(E63*H63,2)</f>
        <v>0</v>
      </c>
      <c r="J63" s="238"/>
      <c r="K63" s="237">
        <f>ROUND(E63*J63,2)</f>
        <v>0</v>
      </c>
      <c r="L63" s="237">
        <v>21</v>
      </c>
      <c r="M63" s="237">
        <f>G63*(1+L63/100)</f>
        <v>0</v>
      </c>
      <c r="N63" s="236">
        <v>0</v>
      </c>
      <c r="O63" s="236">
        <f>ROUND(E63*N63,2)</f>
        <v>0</v>
      </c>
      <c r="P63" s="236">
        <v>0</v>
      </c>
      <c r="Q63" s="236">
        <f>ROUND(E63*P63,2)</f>
        <v>0</v>
      </c>
      <c r="R63" s="237"/>
      <c r="S63" s="237" t="s">
        <v>497</v>
      </c>
      <c r="T63" s="239" t="s">
        <v>239</v>
      </c>
      <c r="U63" s="223">
        <v>0</v>
      </c>
      <c r="V63" s="223">
        <f>ROUND(E63*U63,2)</f>
        <v>0</v>
      </c>
      <c r="W63" s="223"/>
      <c r="X63" s="223" t="s">
        <v>262</v>
      </c>
      <c r="Y63" s="223" t="s">
        <v>241</v>
      </c>
      <c r="Z63" s="212"/>
      <c r="AA63" s="212"/>
      <c r="AB63" s="212"/>
      <c r="AC63" s="212"/>
      <c r="AD63" s="212"/>
      <c r="AE63" s="212"/>
      <c r="AF63" s="212"/>
      <c r="AG63" s="212" t="s">
        <v>263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5"/>
      <c r="D64" s="242"/>
      <c r="E64" s="242"/>
      <c r="F64" s="242"/>
      <c r="G64" s="242"/>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243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28</v>
      </c>
      <c r="B65" s="234" t="s">
        <v>1916</v>
      </c>
      <c r="C65" s="244" t="s">
        <v>1917</v>
      </c>
      <c r="D65" s="235" t="s">
        <v>1469</v>
      </c>
      <c r="E65" s="236">
        <v>15</v>
      </c>
      <c r="F65" s="237">
        <f>H65+J65</f>
        <v>0</v>
      </c>
      <c r="G65" s="237">
        <f>ROUND(E65*F65,2)</f>
        <v>0</v>
      </c>
      <c r="H65" s="238"/>
      <c r="I65" s="237">
        <f>ROUND(E65*H65,2)</f>
        <v>0</v>
      </c>
      <c r="J65" s="238"/>
      <c r="K65" s="237">
        <f>ROUND(E65*J65,2)</f>
        <v>0</v>
      </c>
      <c r="L65" s="237">
        <v>21</v>
      </c>
      <c r="M65" s="237">
        <f>G65*(1+L65/100)</f>
        <v>0</v>
      </c>
      <c r="N65" s="236">
        <v>0</v>
      </c>
      <c r="O65" s="236">
        <f>ROUND(E65*N65,2)</f>
        <v>0</v>
      </c>
      <c r="P65" s="236">
        <v>0</v>
      </c>
      <c r="Q65" s="236">
        <f>ROUND(E65*P65,2)</f>
        <v>0</v>
      </c>
      <c r="R65" s="237"/>
      <c r="S65" s="237" t="s">
        <v>497</v>
      </c>
      <c r="T65" s="239" t="s">
        <v>239</v>
      </c>
      <c r="U65" s="223">
        <v>0</v>
      </c>
      <c r="V65" s="223">
        <f>ROUND(E65*U65,2)</f>
        <v>0</v>
      </c>
      <c r="W65" s="223"/>
      <c r="X65" s="223" t="s">
        <v>262</v>
      </c>
      <c r="Y65" s="223" t="s">
        <v>241</v>
      </c>
      <c r="Z65" s="212"/>
      <c r="AA65" s="212"/>
      <c r="AB65" s="212"/>
      <c r="AC65" s="212"/>
      <c r="AD65" s="212"/>
      <c r="AE65" s="212"/>
      <c r="AF65" s="212"/>
      <c r="AG65" s="212" t="s">
        <v>263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5"/>
      <c r="D66" s="242"/>
      <c r="E66" s="242"/>
      <c r="F66" s="242"/>
      <c r="G66" s="242"/>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243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3">
        <v>29</v>
      </c>
      <c r="B67" s="234" t="s">
        <v>1918</v>
      </c>
      <c r="C67" s="244" t="s">
        <v>1919</v>
      </c>
      <c r="D67" s="235" t="s">
        <v>1469</v>
      </c>
      <c r="E67" s="236">
        <v>15</v>
      </c>
      <c r="F67" s="237">
        <f>H67+J67</f>
        <v>0</v>
      </c>
      <c r="G67" s="237">
        <f>ROUND(E67*F67,2)</f>
        <v>0</v>
      </c>
      <c r="H67" s="238"/>
      <c r="I67" s="237">
        <f>ROUND(E67*H67,2)</f>
        <v>0</v>
      </c>
      <c r="J67" s="238"/>
      <c r="K67" s="237">
        <f>ROUND(E67*J67,2)</f>
        <v>0</v>
      </c>
      <c r="L67" s="237">
        <v>21</v>
      </c>
      <c r="M67" s="237">
        <f>G67*(1+L67/100)</f>
        <v>0</v>
      </c>
      <c r="N67" s="236">
        <v>0</v>
      </c>
      <c r="O67" s="236">
        <f>ROUND(E67*N67,2)</f>
        <v>0</v>
      </c>
      <c r="P67" s="236">
        <v>0</v>
      </c>
      <c r="Q67" s="236">
        <f>ROUND(E67*P67,2)</f>
        <v>0</v>
      </c>
      <c r="R67" s="237"/>
      <c r="S67" s="237" t="s">
        <v>497</v>
      </c>
      <c r="T67" s="239" t="s">
        <v>239</v>
      </c>
      <c r="U67" s="223">
        <v>0</v>
      </c>
      <c r="V67" s="223">
        <f>ROUND(E67*U67,2)</f>
        <v>0</v>
      </c>
      <c r="W67" s="223"/>
      <c r="X67" s="223" t="s">
        <v>262</v>
      </c>
      <c r="Y67" s="223" t="s">
        <v>241</v>
      </c>
      <c r="Z67" s="212"/>
      <c r="AA67" s="212"/>
      <c r="AB67" s="212"/>
      <c r="AC67" s="212"/>
      <c r="AD67" s="212"/>
      <c r="AE67" s="212"/>
      <c r="AF67" s="212"/>
      <c r="AG67" s="212" t="s">
        <v>263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5"/>
      <c r="D68" s="242"/>
      <c r="E68" s="242"/>
      <c r="F68" s="242"/>
      <c r="G68" s="242"/>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243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3">
        <v>30</v>
      </c>
      <c r="B69" s="234" t="s">
        <v>1920</v>
      </c>
      <c r="C69" s="244" t="s">
        <v>1921</v>
      </c>
      <c r="D69" s="235" t="s">
        <v>1866</v>
      </c>
      <c r="E69" s="236">
        <v>75</v>
      </c>
      <c r="F69" s="237">
        <f>H69+J69</f>
        <v>0</v>
      </c>
      <c r="G69" s="237">
        <f>ROUND(E69*F69,2)</f>
        <v>0</v>
      </c>
      <c r="H69" s="238"/>
      <c r="I69" s="237">
        <f>ROUND(E69*H69,2)</f>
        <v>0</v>
      </c>
      <c r="J69" s="238"/>
      <c r="K69" s="237">
        <f>ROUND(E69*J69,2)</f>
        <v>0</v>
      </c>
      <c r="L69" s="237">
        <v>21</v>
      </c>
      <c r="M69" s="237">
        <f>G69*(1+L69/100)</f>
        <v>0</v>
      </c>
      <c r="N69" s="236">
        <v>0</v>
      </c>
      <c r="O69" s="236">
        <f>ROUND(E69*N69,2)</f>
        <v>0</v>
      </c>
      <c r="P69" s="236">
        <v>0</v>
      </c>
      <c r="Q69" s="236">
        <f>ROUND(E69*P69,2)</f>
        <v>0</v>
      </c>
      <c r="R69" s="237"/>
      <c r="S69" s="237" t="s">
        <v>497</v>
      </c>
      <c r="T69" s="239" t="s">
        <v>239</v>
      </c>
      <c r="U69" s="223">
        <v>0</v>
      </c>
      <c r="V69" s="223">
        <f>ROUND(E69*U69,2)</f>
        <v>0</v>
      </c>
      <c r="W69" s="223"/>
      <c r="X69" s="223" t="s">
        <v>262</v>
      </c>
      <c r="Y69" s="223" t="s">
        <v>241</v>
      </c>
      <c r="Z69" s="212"/>
      <c r="AA69" s="212"/>
      <c r="AB69" s="212"/>
      <c r="AC69" s="212"/>
      <c r="AD69" s="212"/>
      <c r="AE69" s="212"/>
      <c r="AF69" s="212"/>
      <c r="AG69" s="212" t="s">
        <v>263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5"/>
      <c r="D70" s="242"/>
      <c r="E70" s="242"/>
      <c r="F70" s="242"/>
      <c r="G70" s="242"/>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243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3">
        <v>31</v>
      </c>
      <c r="B71" s="234" t="s">
        <v>1922</v>
      </c>
      <c r="C71" s="244" t="s">
        <v>1923</v>
      </c>
      <c r="D71" s="235" t="s">
        <v>1866</v>
      </c>
      <c r="E71" s="236">
        <v>8</v>
      </c>
      <c r="F71" s="237">
        <f>H71+J71</f>
        <v>0</v>
      </c>
      <c r="G71" s="237">
        <f>ROUND(E71*F71,2)</f>
        <v>0</v>
      </c>
      <c r="H71" s="238"/>
      <c r="I71" s="237">
        <f>ROUND(E71*H71,2)</f>
        <v>0</v>
      </c>
      <c r="J71" s="238"/>
      <c r="K71" s="237">
        <f>ROUND(E71*J71,2)</f>
        <v>0</v>
      </c>
      <c r="L71" s="237">
        <v>21</v>
      </c>
      <c r="M71" s="237">
        <f>G71*(1+L71/100)</f>
        <v>0</v>
      </c>
      <c r="N71" s="236">
        <v>0</v>
      </c>
      <c r="O71" s="236">
        <f>ROUND(E71*N71,2)</f>
        <v>0</v>
      </c>
      <c r="P71" s="236">
        <v>0</v>
      </c>
      <c r="Q71" s="236">
        <f>ROUND(E71*P71,2)</f>
        <v>0</v>
      </c>
      <c r="R71" s="237"/>
      <c r="S71" s="237" t="s">
        <v>497</v>
      </c>
      <c r="T71" s="239" t="s">
        <v>239</v>
      </c>
      <c r="U71" s="223">
        <v>0</v>
      </c>
      <c r="V71" s="223">
        <f>ROUND(E71*U71,2)</f>
        <v>0</v>
      </c>
      <c r="W71" s="223"/>
      <c r="X71" s="223" t="s">
        <v>262</v>
      </c>
      <c r="Y71" s="223" t="s">
        <v>241</v>
      </c>
      <c r="Z71" s="212"/>
      <c r="AA71" s="212"/>
      <c r="AB71" s="212"/>
      <c r="AC71" s="212"/>
      <c r="AD71" s="212"/>
      <c r="AE71" s="212"/>
      <c r="AF71" s="212"/>
      <c r="AG71" s="212" t="s">
        <v>263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5"/>
      <c r="D72" s="242"/>
      <c r="E72" s="242"/>
      <c r="F72" s="242"/>
      <c r="G72" s="242"/>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243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3">
        <v>32</v>
      </c>
      <c r="B73" s="234" t="s">
        <v>1924</v>
      </c>
      <c r="C73" s="244" t="s">
        <v>1925</v>
      </c>
      <c r="D73" s="235" t="s">
        <v>1866</v>
      </c>
      <c r="E73" s="236">
        <v>8</v>
      </c>
      <c r="F73" s="237">
        <f>H73+J73</f>
        <v>0</v>
      </c>
      <c r="G73" s="237">
        <f>ROUND(E73*F73,2)</f>
        <v>0</v>
      </c>
      <c r="H73" s="238"/>
      <c r="I73" s="237">
        <f>ROUND(E73*H73,2)</f>
        <v>0</v>
      </c>
      <c r="J73" s="238"/>
      <c r="K73" s="237">
        <f>ROUND(E73*J73,2)</f>
        <v>0</v>
      </c>
      <c r="L73" s="237">
        <v>21</v>
      </c>
      <c r="M73" s="237">
        <f>G73*(1+L73/100)</f>
        <v>0</v>
      </c>
      <c r="N73" s="236">
        <v>0</v>
      </c>
      <c r="O73" s="236">
        <f>ROUND(E73*N73,2)</f>
        <v>0</v>
      </c>
      <c r="P73" s="236">
        <v>0</v>
      </c>
      <c r="Q73" s="236">
        <f>ROUND(E73*P73,2)</f>
        <v>0</v>
      </c>
      <c r="R73" s="237"/>
      <c r="S73" s="237" t="s">
        <v>497</v>
      </c>
      <c r="T73" s="239" t="s">
        <v>239</v>
      </c>
      <c r="U73" s="223">
        <v>0</v>
      </c>
      <c r="V73" s="223">
        <f>ROUND(E73*U73,2)</f>
        <v>0</v>
      </c>
      <c r="W73" s="223"/>
      <c r="X73" s="223" t="s">
        <v>262</v>
      </c>
      <c r="Y73" s="223" t="s">
        <v>241</v>
      </c>
      <c r="Z73" s="212"/>
      <c r="AA73" s="212"/>
      <c r="AB73" s="212"/>
      <c r="AC73" s="212"/>
      <c r="AD73" s="212"/>
      <c r="AE73" s="212"/>
      <c r="AF73" s="212"/>
      <c r="AG73" s="212" t="s">
        <v>263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5"/>
      <c r="D74" s="242"/>
      <c r="E74" s="242"/>
      <c r="F74" s="242"/>
      <c r="G74" s="242"/>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243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33</v>
      </c>
      <c r="B75" s="234" t="s">
        <v>1926</v>
      </c>
      <c r="C75" s="244" t="s">
        <v>1927</v>
      </c>
      <c r="D75" s="235" t="s">
        <v>450</v>
      </c>
      <c r="E75" s="236">
        <v>50</v>
      </c>
      <c r="F75" s="237">
        <f>H75+J75</f>
        <v>0</v>
      </c>
      <c r="G75" s="237">
        <f>ROUND(E75*F75,2)</f>
        <v>0</v>
      </c>
      <c r="H75" s="238"/>
      <c r="I75" s="237">
        <f>ROUND(E75*H75,2)</f>
        <v>0</v>
      </c>
      <c r="J75" s="238"/>
      <c r="K75" s="237">
        <f>ROUND(E75*J75,2)</f>
        <v>0</v>
      </c>
      <c r="L75" s="237">
        <v>21</v>
      </c>
      <c r="M75" s="237">
        <f>G75*(1+L75/100)</f>
        <v>0</v>
      </c>
      <c r="N75" s="236">
        <v>0</v>
      </c>
      <c r="O75" s="236">
        <f>ROUND(E75*N75,2)</f>
        <v>0</v>
      </c>
      <c r="P75" s="236">
        <v>0</v>
      </c>
      <c r="Q75" s="236">
        <f>ROUND(E75*P75,2)</f>
        <v>0</v>
      </c>
      <c r="R75" s="237"/>
      <c r="S75" s="237" t="s">
        <v>497</v>
      </c>
      <c r="T75" s="239" t="s">
        <v>239</v>
      </c>
      <c r="U75" s="223">
        <v>0</v>
      </c>
      <c r="V75" s="223">
        <f>ROUND(E75*U75,2)</f>
        <v>0</v>
      </c>
      <c r="W75" s="223"/>
      <c r="X75" s="223" t="s">
        <v>262</v>
      </c>
      <c r="Y75" s="223" t="s">
        <v>241</v>
      </c>
      <c r="Z75" s="212"/>
      <c r="AA75" s="212"/>
      <c r="AB75" s="212"/>
      <c r="AC75" s="212"/>
      <c r="AD75" s="212"/>
      <c r="AE75" s="212"/>
      <c r="AF75" s="212"/>
      <c r="AG75" s="212" t="s">
        <v>263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5"/>
      <c r="D76" s="242"/>
      <c r="E76" s="242"/>
      <c r="F76" s="242"/>
      <c r="G76" s="242"/>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243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3">
        <v>34</v>
      </c>
      <c r="B77" s="234" t="s">
        <v>1928</v>
      </c>
      <c r="C77" s="244" t="s">
        <v>1929</v>
      </c>
      <c r="D77" s="235" t="s">
        <v>1866</v>
      </c>
      <c r="E77" s="236">
        <v>50</v>
      </c>
      <c r="F77" s="237">
        <f>H77+J77</f>
        <v>0</v>
      </c>
      <c r="G77" s="237">
        <f>ROUND(E77*F77,2)</f>
        <v>0</v>
      </c>
      <c r="H77" s="238"/>
      <c r="I77" s="237">
        <f>ROUND(E77*H77,2)</f>
        <v>0</v>
      </c>
      <c r="J77" s="238"/>
      <c r="K77" s="237">
        <f>ROUND(E77*J77,2)</f>
        <v>0</v>
      </c>
      <c r="L77" s="237">
        <v>21</v>
      </c>
      <c r="M77" s="237">
        <f>G77*(1+L77/100)</f>
        <v>0</v>
      </c>
      <c r="N77" s="236">
        <v>0</v>
      </c>
      <c r="O77" s="236">
        <f>ROUND(E77*N77,2)</f>
        <v>0</v>
      </c>
      <c r="P77" s="236">
        <v>0</v>
      </c>
      <c r="Q77" s="236">
        <f>ROUND(E77*P77,2)</f>
        <v>0</v>
      </c>
      <c r="R77" s="237"/>
      <c r="S77" s="237" t="s">
        <v>497</v>
      </c>
      <c r="T77" s="239" t="s">
        <v>239</v>
      </c>
      <c r="U77" s="223">
        <v>0</v>
      </c>
      <c r="V77" s="223">
        <f>ROUND(E77*U77,2)</f>
        <v>0</v>
      </c>
      <c r="W77" s="223"/>
      <c r="X77" s="223" t="s">
        <v>262</v>
      </c>
      <c r="Y77" s="223" t="s">
        <v>241</v>
      </c>
      <c r="Z77" s="212"/>
      <c r="AA77" s="212"/>
      <c r="AB77" s="212"/>
      <c r="AC77" s="212"/>
      <c r="AD77" s="212"/>
      <c r="AE77" s="212"/>
      <c r="AF77" s="212"/>
      <c r="AG77" s="212" t="s">
        <v>263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5"/>
      <c r="D78" s="242"/>
      <c r="E78" s="242"/>
      <c r="F78" s="242"/>
      <c r="G78" s="242"/>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243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35</v>
      </c>
      <c r="B79" s="234" t="s">
        <v>1930</v>
      </c>
      <c r="C79" s="244" t="s">
        <v>1931</v>
      </c>
      <c r="D79" s="235" t="s">
        <v>1866</v>
      </c>
      <c r="E79" s="236">
        <v>8</v>
      </c>
      <c r="F79" s="237">
        <f>H79+J79</f>
        <v>0</v>
      </c>
      <c r="G79" s="237">
        <f>ROUND(E79*F79,2)</f>
        <v>0</v>
      </c>
      <c r="H79" s="238"/>
      <c r="I79" s="237">
        <f>ROUND(E79*H79,2)</f>
        <v>0</v>
      </c>
      <c r="J79" s="238"/>
      <c r="K79" s="237">
        <f>ROUND(E79*J79,2)</f>
        <v>0</v>
      </c>
      <c r="L79" s="237">
        <v>21</v>
      </c>
      <c r="M79" s="237">
        <f>G79*(1+L79/100)</f>
        <v>0</v>
      </c>
      <c r="N79" s="236">
        <v>0</v>
      </c>
      <c r="O79" s="236">
        <f>ROUND(E79*N79,2)</f>
        <v>0</v>
      </c>
      <c r="P79" s="236">
        <v>0</v>
      </c>
      <c r="Q79" s="236">
        <f>ROUND(E79*P79,2)</f>
        <v>0</v>
      </c>
      <c r="R79" s="237"/>
      <c r="S79" s="237" t="s">
        <v>497</v>
      </c>
      <c r="T79" s="239" t="s">
        <v>239</v>
      </c>
      <c r="U79" s="223">
        <v>0</v>
      </c>
      <c r="V79" s="223">
        <f>ROUND(E79*U79,2)</f>
        <v>0</v>
      </c>
      <c r="W79" s="223"/>
      <c r="X79" s="223" t="s">
        <v>262</v>
      </c>
      <c r="Y79" s="223" t="s">
        <v>241</v>
      </c>
      <c r="Z79" s="212"/>
      <c r="AA79" s="212"/>
      <c r="AB79" s="212"/>
      <c r="AC79" s="212"/>
      <c r="AD79" s="212"/>
      <c r="AE79" s="212"/>
      <c r="AF79" s="212"/>
      <c r="AG79" s="212" t="s">
        <v>263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5"/>
      <c r="D80" s="242"/>
      <c r="E80" s="242"/>
      <c r="F80" s="242"/>
      <c r="G80" s="242"/>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243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3">
        <v>36</v>
      </c>
      <c r="B81" s="234" t="s">
        <v>1932</v>
      </c>
      <c r="C81" s="244" t="s">
        <v>1933</v>
      </c>
      <c r="D81" s="235" t="s">
        <v>1866</v>
      </c>
      <c r="E81" s="236">
        <v>30</v>
      </c>
      <c r="F81" s="237">
        <f>H81+J81</f>
        <v>0</v>
      </c>
      <c r="G81" s="237">
        <f>ROUND(E81*F81,2)</f>
        <v>0</v>
      </c>
      <c r="H81" s="238"/>
      <c r="I81" s="237">
        <f>ROUND(E81*H81,2)</f>
        <v>0</v>
      </c>
      <c r="J81" s="238"/>
      <c r="K81" s="237">
        <f>ROUND(E81*J81,2)</f>
        <v>0</v>
      </c>
      <c r="L81" s="237">
        <v>21</v>
      </c>
      <c r="M81" s="237">
        <f>G81*(1+L81/100)</f>
        <v>0</v>
      </c>
      <c r="N81" s="236">
        <v>0</v>
      </c>
      <c r="O81" s="236">
        <f>ROUND(E81*N81,2)</f>
        <v>0</v>
      </c>
      <c r="P81" s="236">
        <v>0</v>
      </c>
      <c r="Q81" s="236">
        <f>ROUND(E81*P81,2)</f>
        <v>0</v>
      </c>
      <c r="R81" s="237"/>
      <c r="S81" s="237" t="s">
        <v>497</v>
      </c>
      <c r="T81" s="239" t="s">
        <v>239</v>
      </c>
      <c r="U81" s="223">
        <v>0</v>
      </c>
      <c r="V81" s="223">
        <f>ROUND(E81*U81,2)</f>
        <v>0</v>
      </c>
      <c r="W81" s="223"/>
      <c r="X81" s="223" t="s">
        <v>262</v>
      </c>
      <c r="Y81" s="223" t="s">
        <v>241</v>
      </c>
      <c r="Z81" s="212"/>
      <c r="AA81" s="212"/>
      <c r="AB81" s="212"/>
      <c r="AC81" s="212"/>
      <c r="AD81" s="212"/>
      <c r="AE81" s="212"/>
      <c r="AF81" s="212"/>
      <c r="AG81" s="212" t="s">
        <v>263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5"/>
      <c r="D82" s="242"/>
      <c r="E82" s="242"/>
      <c r="F82" s="242"/>
      <c r="G82" s="242"/>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243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3">
        <v>37</v>
      </c>
      <c r="B83" s="234" t="s">
        <v>1934</v>
      </c>
      <c r="C83" s="244" t="s">
        <v>1935</v>
      </c>
      <c r="D83" s="235" t="s">
        <v>1866</v>
      </c>
      <c r="E83" s="236">
        <v>20</v>
      </c>
      <c r="F83" s="237">
        <f>H83+J83</f>
        <v>0</v>
      </c>
      <c r="G83" s="237">
        <f>ROUND(E83*F83,2)</f>
        <v>0</v>
      </c>
      <c r="H83" s="238"/>
      <c r="I83" s="237">
        <f>ROUND(E83*H83,2)</f>
        <v>0</v>
      </c>
      <c r="J83" s="238"/>
      <c r="K83" s="237">
        <f>ROUND(E83*J83,2)</f>
        <v>0</v>
      </c>
      <c r="L83" s="237">
        <v>21</v>
      </c>
      <c r="M83" s="237">
        <f>G83*(1+L83/100)</f>
        <v>0</v>
      </c>
      <c r="N83" s="236">
        <v>0</v>
      </c>
      <c r="O83" s="236">
        <f>ROUND(E83*N83,2)</f>
        <v>0</v>
      </c>
      <c r="P83" s="236">
        <v>0</v>
      </c>
      <c r="Q83" s="236">
        <f>ROUND(E83*P83,2)</f>
        <v>0</v>
      </c>
      <c r="R83" s="237"/>
      <c r="S83" s="237" t="s">
        <v>497</v>
      </c>
      <c r="T83" s="239" t="s">
        <v>239</v>
      </c>
      <c r="U83" s="223">
        <v>0</v>
      </c>
      <c r="V83" s="223">
        <f>ROUND(E83*U83,2)</f>
        <v>0</v>
      </c>
      <c r="W83" s="223"/>
      <c r="X83" s="223" t="s">
        <v>262</v>
      </c>
      <c r="Y83" s="223" t="s">
        <v>241</v>
      </c>
      <c r="Z83" s="212"/>
      <c r="AA83" s="212"/>
      <c r="AB83" s="212"/>
      <c r="AC83" s="212"/>
      <c r="AD83" s="212"/>
      <c r="AE83" s="212"/>
      <c r="AF83" s="212"/>
      <c r="AG83" s="212" t="s">
        <v>263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5"/>
      <c r="D84" s="242"/>
      <c r="E84" s="242"/>
      <c r="F84" s="242"/>
      <c r="G84" s="242"/>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243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3">
        <v>38</v>
      </c>
      <c r="B85" s="234" t="s">
        <v>1936</v>
      </c>
      <c r="C85" s="244" t="s">
        <v>1937</v>
      </c>
      <c r="D85" s="235" t="s">
        <v>1866</v>
      </c>
      <c r="E85" s="236">
        <v>6</v>
      </c>
      <c r="F85" s="237">
        <f>H85+J85</f>
        <v>0</v>
      </c>
      <c r="G85" s="237">
        <f>ROUND(E85*F85,2)</f>
        <v>0</v>
      </c>
      <c r="H85" s="238"/>
      <c r="I85" s="237">
        <f>ROUND(E85*H85,2)</f>
        <v>0</v>
      </c>
      <c r="J85" s="238"/>
      <c r="K85" s="237">
        <f>ROUND(E85*J85,2)</f>
        <v>0</v>
      </c>
      <c r="L85" s="237">
        <v>21</v>
      </c>
      <c r="M85" s="237">
        <f>G85*(1+L85/100)</f>
        <v>0</v>
      </c>
      <c r="N85" s="236">
        <v>0</v>
      </c>
      <c r="O85" s="236">
        <f>ROUND(E85*N85,2)</f>
        <v>0</v>
      </c>
      <c r="P85" s="236">
        <v>0</v>
      </c>
      <c r="Q85" s="236">
        <f>ROUND(E85*P85,2)</f>
        <v>0</v>
      </c>
      <c r="R85" s="237"/>
      <c r="S85" s="237" t="s">
        <v>497</v>
      </c>
      <c r="T85" s="239" t="s">
        <v>239</v>
      </c>
      <c r="U85" s="223">
        <v>0</v>
      </c>
      <c r="V85" s="223">
        <f>ROUND(E85*U85,2)</f>
        <v>0</v>
      </c>
      <c r="W85" s="223"/>
      <c r="X85" s="223" t="s">
        <v>262</v>
      </c>
      <c r="Y85" s="223" t="s">
        <v>241</v>
      </c>
      <c r="Z85" s="212"/>
      <c r="AA85" s="212"/>
      <c r="AB85" s="212"/>
      <c r="AC85" s="212"/>
      <c r="AD85" s="212"/>
      <c r="AE85" s="212"/>
      <c r="AF85" s="212"/>
      <c r="AG85" s="212" t="s">
        <v>263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5"/>
      <c r="D86" s="242"/>
      <c r="E86" s="242"/>
      <c r="F86" s="242"/>
      <c r="G86" s="242"/>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243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3">
        <v>39</v>
      </c>
      <c r="B87" s="234" t="s">
        <v>1938</v>
      </c>
      <c r="C87" s="244" t="s">
        <v>1915</v>
      </c>
      <c r="D87" s="235" t="s">
        <v>1866</v>
      </c>
      <c r="E87" s="236">
        <v>1</v>
      </c>
      <c r="F87" s="237">
        <f>H87+J87</f>
        <v>0</v>
      </c>
      <c r="G87" s="237">
        <f>ROUND(E87*F87,2)</f>
        <v>0</v>
      </c>
      <c r="H87" s="238"/>
      <c r="I87" s="237">
        <f>ROUND(E87*H87,2)</f>
        <v>0</v>
      </c>
      <c r="J87" s="238"/>
      <c r="K87" s="237">
        <f>ROUND(E87*J87,2)</f>
        <v>0</v>
      </c>
      <c r="L87" s="237">
        <v>21</v>
      </c>
      <c r="M87" s="237">
        <f>G87*(1+L87/100)</f>
        <v>0</v>
      </c>
      <c r="N87" s="236">
        <v>0</v>
      </c>
      <c r="O87" s="236">
        <f>ROUND(E87*N87,2)</f>
        <v>0</v>
      </c>
      <c r="P87" s="236">
        <v>0</v>
      </c>
      <c r="Q87" s="236">
        <f>ROUND(E87*P87,2)</f>
        <v>0</v>
      </c>
      <c r="R87" s="237"/>
      <c r="S87" s="237" t="s">
        <v>497</v>
      </c>
      <c r="T87" s="239" t="s">
        <v>239</v>
      </c>
      <c r="U87" s="223">
        <v>0</v>
      </c>
      <c r="V87" s="223">
        <f>ROUND(E87*U87,2)</f>
        <v>0</v>
      </c>
      <c r="W87" s="223"/>
      <c r="X87" s="223" t="s">
        <v>262</v>
      </c>
      <c r="Y87" s="223" t="s">
        <v>241</v>
      </c>
      <c r="Z87" s="212"/>
      <c r="AA87" s="212"/>
      <c r="AB87" s="212"/>
      <c r="AC87" s="212"/>
      <c r="AD87" s="212"/>
      <c r="AE87" s="212"/>
      <c r="AF87" s="212"/>
      <c r="AG87" s="212" t="s">
        <v>263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5"/>
      <c r="D88" s="242"/>
      <c r="E88" s="242"/>
      <c r="F88" s="242"/>
      <c r="G88" s="242"/>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243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3">
        <v>40</v>
      </c>
      <c r="B89" s="234" t="s">
        <v>1939</v>
      </c>
      <c r="C89" s="244" t="s">
        <v>1940</v>
      </c>
      <c r="D89" s="235" t="s">
        <v>1208</v>
      </c>
      <c r="E89" s="236">
        <v>1</v>
      </c>
      <c r="F89" s="237">
        <f>H89+J89</f>
        <v>0</v>
      </c>
      <c r="G89" s="237">
        <f>ROUND(E89*F89,2)</f>
        <v>0</v>
      </c>
      <c r="H89" s="238"/>
      <c r="I89" s="237">
        <f>ROUND(E89*H89,2)</f>
        <v>0</v>
      </c>
      <c r="J89" s="238"/>
      <c r="K89" s="237">
        <f>ROUND(E89*J89,2)</f>
        <v>0</v>
      </c>
      <c r="L89" s="237">
        <v>21</v>
      </c>
      <c r="M89" s="237">
        <f>G89*(1+L89/100)</f>
        <v>0</v>
      </c>
      <c r="N89" s="236">
        <v>0</v>
      </c>
      <c r="O89" s="236">
        <f>ROUND(E89*N89,2)</f>
        <v>0</v>
      </c>
      <c r="P89" s="236">
        <v>0</v>
      </c>
      <c r="Q89" s="236">
        <f>ROUND(E89*P89,2)</f>
        <v>0</v>
      </c>
      <c r="R89" s="237"/>
      <c r="S89" s="237" t="s">
        <v>497</v>
      </c>
      <c r="T89" s="239" t="s">
        <v>239</v>
      </c>
      <c r="U89" s="223">
        <v>0</v>
      </c>
      <c r="V89" s="223">
        <f>ROUND(E89*U89,2)</f>
        <v>0</v>
      </c>
      <c r="W89" s="223"/>
      <c r="X89" s="223" t="s">
        <v>262</v>
      </c>
      <c r="Y89" s="223" t="s">
        <v>241</v>
      </c>
      <c r="Z89" s="212"/>
      <c r="AA89" s="212"/>
      <c r="AB89" s="212"/>
      <c r="AC89" s="212"/>
      <c r="AD89" s="212"/>
      <c r="AE89" s="212"/>
      <c r="AF89" s="212"/>
      <c r="AG89" s="212" t="s">
        <v>263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5"/>
      <c r="D90" s="242"/>
      <c r="E90" s="242"/>
      <c r="F90" s="242"/>
      <c r="G90" s="242"/>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243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3">
        <v>41</v>
      </c>
      <c r="B91" s="234" t="s">
        <v>1941</v>
      </c>
      <c r="C91" s="244" t="s">
        <v>1942</v>
      </c>
      <c r="D91" s="235" t="s">
        <v>1208</v>
      </c>
      <c r="E91" s="236">
        <v>1</v>
      </c>
      <c r="F91" s="237">
        <f>H91+J91</f>
        <v>0</v>
      </c>
      <c r="G91" s="237">
        <f>ROUND(E91*F91,2)</f>
        <v>0</v>
      </c>
      <c r="H91" s="238"/>
      <c r="I91" s="237">
        <f>ROUND(E91*H91,2)</f>
        <v>0</v>
      </c>
      <c r="J91" s="238"/>
      <c r="K91" s="237">
        <f>ROUND(E91*J91,2)</f>
        <v>0</v>
      </c>
      <c r="L91" s="237">
        <v>21</v>
      </c>
      <c r="M91" s="237">
        <f>G91*(1+L91/100)</f>
        <v>0</v>
      </c>
      <c r="N91" s="236">
        <v>0</v>
      </c>
      <c r="O91" s="236">
        <f>ROUND(E91*N91,2)</f>
        <v>0</v>
      </c>
      <c r="P91" s="236">
        <v>0</v>
      </c>
      <c r="Q91" s="236">
        <f>ROUND(E91*P91,2)</f>
        <v>0</v>
      </c>
      <c r="R91" s="237"/>
      <c r="S91" s="237" t="s">
        <v>497</v>
      </c>
      <c r="T91" s="239" t="s">
        <v>239</v>
      </c>
      <c r="U91" s="223">
        <v>0</v>
      </c>
      <c r="V91" s="223">
        <f>ROUND(E91*U91,2)</f>
        <v>0</v>
      </c>
      <c r="W91" s="223"/>
      <c r="X91" s="223" t="s">
        <v>262</v>
      </c>
      <c r="Y91" s="223" t="s">
        <v>241</v>
      </c>
      <c r="Z91" s="212"/>
      <c r="AA91" s="212"/>
      <c r="AB91" s="212"/>
      <c r="AC91" s="212"/>
      <c r="AD91" s="212"/>
      <c r="AE91" s="212"/>
      <c r="AF91" s="212"/>
      <c r="AG91" s="212" t="s">
        <v>263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5"/>
      <c r="D92" s="242"/>
      <c r="E92" s="242"/>
      <c r="F92" s="242"/>
      <c r="G92" s="242"/>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243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42</v>
      </c>
      <c r="B93" s="234" t="s">
        <v>1703</v>
      </c>
      <c r="C93" s="244" t="s">
        <v>1943</v>
      </c>
      <c r="D93" s="235" t="s">
        <v>450</v>
      </c>
      <c r="E93" s="236">
        <v>13</v>
      </c>
      <c r="F93" s="237">
        <f>H93+J93</f>
        <v>0</v>
      </c>
      <c r="G93" s="237">
        <f>ROUND(E93*F93,2)</f>
        <v>0</v>
      </c>
      <c r="H93" s="238"/>
      <c r="I93" s="237">
        <f>ROUND(E93*H93,2)</f>
        <v>0</v>
      </c>
      <c r="J93" s="238"/>
      <c r="K93" s="237">
        <f>ROUND(E93*J93,2)</f>
        <v>0</v>
      </c>
      <c r="L93" s="237">
        <v>21</v>
      </c>
      <c r="M93" s="237">
        <f>G93*(1+L93/100)</f>
        <v>0</v>
      </c>
      <c r="N93" s="236">
        <v>0</v>
      </c>
      <c r="O93" s="236">
        <f>ROUND(E93*N93,2)</f>
        <v>0</v>
      </c>
      <c r="P93" s="236">
        <v>0</v>
      </c>
      <c r="Q93" s="236">
        <f>ROUND(E93*P93,2)</f>
        <v>0</v>
      </c>
      <c r="R93" s="237"/>
      <c r="S93" s="237" t="s">
        <v>497</v>
      </c>
      <c r="T93" s="239" t="s">
        <v>239</v>
      </c>
      <c r="U93" s="223">
        <v>0</v>
      </c>
      <c r="V93" s="223">
        <f>ROUND(E93*U93,2)</f>
        <v>0</v>
      </c>
      <c r="W93" s="223"/>
      <c r="X93" s="223" t="s">
        <v>262</v>
      </c>
      <c r="Y93" s="223" t="s">
        <v>241</v>
      </c>
      <c r="Z93" s="212"/>
      <c r="AA93" s="212"/>
      <c r="AB93" s="212"/>
      <c r="AC93" s="212"/>
      <c r="AD93" s="212"/>
      <c r="AE93" s="212"/>
      <c r="AF93" s="212"/>
      <c r="AG93" s="212" t="s">
        <v>1638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5"/>
      <c r="D94" s="242"/>
      <c r="E94" s="242"/>
      <c r="F94" s="242"/>
      <c r="G94" s="242"/>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243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3">
        <v>43</v>
      </c>
      <c r="B95" s="234" t="s">
        <v>1707</v>
      </c>
      <c r="C95" s="244" t="s">
        <v>1944</v>
      </c>
      <c r="D95" s="235" t="s">
        <v>1637</v>
      </c>
      <c r="E95" s="236">
        <v>1</v>
      </c>
      <c r="F95" s="237">
        <f>H95+J95</f>
        <v>0</v>
      </c>
      <c r="G95" s="237">
        <f>ROUND(E95*F95,2)</f>
        <v>0</v>
      </c>
      <c r="H95" s="238"/>
      <c r="I95" s="237">
        <f>ROUND(E95*H95,2)</f>
        <v>0</v>
      </c>
      <c r="J95" s="238"/>
      <c r="K95" s="237">
        <f>ROUND(E95*J95,2)</f>
        <v>0</v>
      </c>
      <c r="L95" s="237">
        <v>21</v>
      </c>
      <c r="M95" s="237">
        <f>G95*(1+L95/100)</f>
        <v>0</v>
      </c>
      <c r="N95" s="236">
        <v>0</v>
      </c>
      <c r="O95" s="236">
        <f>ROUND(E95*N95,2)</f>
        <v>0</v>
      </c>
      <c r="P95" s="236">
        <v>0</v>
      </c>
      <c r="Q95" s="236">
        <f>ROUND(E95*P95,2)</f>
        <v>0</v>
      </c>
      <c r="R95" s="237"/>
      <c r="S95" s="237" t="s">
        <v>497</v>
      </c>
      <c r="T95" s="239" t="s">
        <v>239</v>
      </c>
      <c r="U95" s="223">
        <v>0</v>
      </c>
      <c r="V95" s="223">
        <f>ROUND(E95*U95,2)</f>
        <v>0</v>
      </c>
      <c r="W95" s="223"/>
      <c r="X95" s="223" t="s">
        <v>262</v>
      </c>
      <c r="Y95" s="223" t="s">
        <v>241</v>
      </c>
      <c r="Z95" s="212"/>
      <c r="AA95" s="212"/>
      <c r="AB95" s="212"/>
      <c r="AC95" s="212"/>
      <c r="AD95" s="212"/>
      <c r="AE95" s="212"/>
      <c r="AF95" s="212"/>
      <c r="AG95" s="212" t="s">
        <v>1638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5"/>
      <c r="D96" s="242"/>
      <c r="E96" s="242"/>
      <c r="F96" s="242"/>
      <c r="G96" s="242"/>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243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3">
        <v>44</v>
      </c>
      <c r="B97" s="234" t="s">
        <v>838</v>
      </c>
      <c r="C97" s="244" t="s">
        <v>839</v>
      </c>
      <c r="D97" s="235" t="s">
        <v>840</v>
      </c>
      <c r="E97" s="236">
        <v>100</v>
      </c>
      <c r="F97" s="237">
        <f>H97+J97</f>
        <v>0</v>
      </c>
      <c r="G97" s="237">
        <f>ROUND(E97*F97,2)</f>
        <v>0</v>
      </c>
      <c r="H97" s="238"/>
      <c r="I97" s="237">
        <f>ROUND(E97*H97,2)</f>
        <v>0</v>
      </c>
      <c r="J97" s="238"/>
      <c r="K97" s="237">
        <f>ROUND(E97*J97,2)</f>
        <v>0</v>
      </c>
      <c r="L97" s="237">
        <v>21</v>
      </c>
      <c r="M97" s="237">
        <f>G97*(1+L97/100)</f>
        <v>0</v>
      </c>
      <c r="N97" s="236">
        <v>0</v>
      </c>
      <c r="O97" s="236">
        <f>ROUND(E97*N97,2)</f>
        <v>0</v>
      </c>
      <c r="P97" s="236">
        <v>0</v>
      </c>
      <c r="Q97" s="236">
        <f>ROUND(E97*P97,2)</f>
        <v>0</v>
      </c>
      <c r="R97" s="237" t="s">
        <v>841</v>
      </c>
      <c r="S97" s="237" t="s">
        <v>238</v>
      </c>
      <c r="T97" s="239" t="s">
        <v>238</v>
      </c>
      <c r="U97" s="223">
        <v>1</v>
      </c>
      <c r="V97" s="223">
        <f>ROUND(E97*U97,2)</f>
        <v>100</v>
      </c>
      <c r="W97" s="223"/>
      <c r="X97" s="223" t="s">
        <v>842</v>
      </c>
      <c r="Y97" s="223" t="s">
        <v>241</v>
      </c>
      <c r="Z97" s="212"/>
      <c r="AA97" s="212"/>
      <c r="AB97" s="212"/>
      <c r="AC97" s="212"/>
      <c r="AD97" s="212"/>
      <c r="AE97" s="212"/>
      <c r="AF97" s="212"/>
      <c r="AG97" s="212" t="s">
        <v>843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5" t="s">
        <v>1945</v>
      </c>
      <c r="D98" s="249"/>
      <c r="E98" s="250">
        <v>100</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267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6"/>
      <c r="D99" s="241"/>
      <c r="E99" s="241"/>
      <c r="F99" s="241"/>
      <c r="G99" s="241"/>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243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226" t="s">
        <v>233</v>
      </c>
      <c r="B100" s="227" t="s">
        <v>195</v>
      </c>
      <c r="C100" s="243" t="s">
        <v>196</v>
      </c>
      <c r="D100" s="228"/>
      <c r="E100" s="229"/>
      <c r="F100" s="230"/>
      <c r="G100" s="230">
        <f>SUMIF(AG101:AG114,"&lt;&gt;NOR",G101:G114)</f>
        <v>0</v>
      </c>
      <c r="H100" s="230"/>
      <c r="I100" s="230">
        <f>SUM(I101:I114)</f>
        <v>0</v>
      </c>
      <c r="J100" s="230"/>
      <c r="K100" s="230">
        <f>SUM(K101:K114)</f>
        <v>0</v>
      </c>
      <c r="L100" s="230"/>
      <c r="M100" s="230">
        <f>SUM(M101:M114)</f>
        <v>0</v>
      </c>
      <c r="N100" s="229"/>
      <c r="O100" s="229">
        <f>SUM(O101:O114)</f>
        <v>0</v>
      </c>
      <c r="P100" s="229"/>
      <c r="Q100" s="229">
        <f>SUM(Q101:Q114)</f>
        <v>0</v>
      </c>
      <c r="R100" s="230"/>
      <c r="S100" s="230"/>
      <c r="T100" s="231"/>
      <c r="U100" s="225"/>
      <c r="V100" s="225">
        <f>SUM(V101:V114)</f>
        <v>0</v>
      </c>
      <c r="W100" s="225"/>
      <c r="X100" s="225"/>
      <c r="Y100" s="225"/>
      <c r="AG100" t="s">
        <v>234</v>
      </c>
    </row>
    <row r="101" spans="1:60" outlineLevel="1" x14ac:dyDescent="0.2">
      <c r="A101" s="233">
        <v>45</v>
      </c>
      <c r="B101" s="234" t="s">
        <v>1946</v>
      </c>
      <c r="C101" s="244" t="s">
        <v>1947</v>
      </c>
      <c r="D101" s="235" t="s">
        <v>1948</v>
      </c>
      <c r="E101" s="236">
        <v>0.04</v>
      </c>
      <c r="F101" s="237">
        <f>H101+J101</f>
        <v>0</v>
      </c>
      <c r="G101" s="237">
        <f>ROUND(E101*F101,2)</f>
        <v>0</v>
      </c>
      <c r="H101" s="238"/>
      <c r="I101" s="237">
        <f>ROUND(E101*H101,2)</f>
        <v>0</v>
      </c>
      <c r="J101" s="238"/>
      <c r="K101" s="237">
        <f>ROUND(E101*J101,2)</f>
        <v>0</v>
      </c>
      <c r="L101" s="237">
        <v>21</v>
      </c>
      <c r="M101" s="237">
        <f>G101*(1+L101/100)</f>
        <v>0</v>
      </c>
      <c r="N101" s="236">
        <v>0</v>
      </c>
      <c r="O101" s="236">
        <f>ROUND(E101*N101,2)</f>
        <v>0</v>
      </c>
      <c r="P101" s="236">
        <v>0</v>
      </c>
      <c r="Q101" s="236">
        <f>ROUND(E101*P101,2)</f>
        <v>0</v>
      </c>
      <c r="R101" s="237"/>
      <c r="S101" s="237" t="s">
        <v>497</v>
      </c>
      <c r="T101" s="239" t="s">
        <v>239</v>
      </c>
      <c r="U101" s="223">
        <v>0</v>
      </c>
      <c r="V101" s="223">
        <f>ROUND(E101*U101,2)</f>
        <v>0</v>
      </c>
      <c r="W101" s="223"/>
      <c r="X101" s="223" t="s">
        <v>262</v>
      </c>
      <c r="Y101" s="223" t="s">
        <v>241</v>
      </c>
      <c r="Z101" s="212"/>
      <c r="AA101" s="212"/>
      <c r="AB101" s="212"/>
      <c r="AC101" s="212"/>
      <c r="AD101" s="212"/>
      <c r="AE101" s="212"/>
      <c r="AF101" s="212"/>
      <c r="AG101" s="212" t="s">
        <v>1638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45"/>
      <c r="D102" s="242"/>
      <c r="E102" s="242"/>
      <c r="F102" s="242"/>
      <c r="G102" s="242"/>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243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3">
        <v>46</v>
      </c>
      <c r="B103" s="234" t="s">
        <v>1949</v>
      </c>
      <c r="C103" s="244" t="s">
        <v>1950</v>
      </c>
      <c r="D103" s="235" t="s">
        <v>450</v>
      </c>
      <c r="E103" s="236">
        <v>40</v>
      </c>
      <c r="F103" s="237">
        <f>H103+J103</f>
        <v>0</v>
      </c>
      <c r="G103" s="237">
        <f>ROUND(E103*F103,2)</f>
        <v>0</v>
      </c>
      <c r="H103" s="238"/>
      <c r="I103" s="237">
        <f>ROUND(E103*H103,2)</f>
        <v>0</v>
      </c>
      <c r="J103" s="238"/>
      <c r="K103" s="237">
        <f>ROUND(E103*J103,2)</f>
        <v>0</v>
      </c>
      <c r="L103" s="237">
        <v>21</v>
      </c>
      <c r="M103" s="237">
        <f>G103*(1+L103/100)</f>
        <v>0</v>
      </c>
      <c r="N103" s="236">
        <v>0</v>
      </c>
      <c r="O103" s="236">
        <f>ROUND(E103*N103,2)</f>
        <v>0</v>
      </c>
      <c r="P103" s="236">
        <v>0</v>
      </c>
      <c r="Q103" s="236">
        <f>ROUND(E103*P103,2)</f>
        <v>0</v>
      </c>
      <c r="R103" s="237"/>
      <c r="S103" s="237" t="s">
        <v>497</v>
      </c>
      <c r="T103" s="239" t="s">
        <v>239</v>
      </c>
      <c r="U103" s="223">
        <v>0</v>
      </c>
      <c r="V103" s="223">
        <f>ROUND(E103*U103,2)</f>
        <v>0</v>
      </c>
      <c r="W103" s="223"/>
      <c r="X103" s="223" t="s">
        <v>262</v>
      </c>
      <c r="Y103" s="223" t="s">
        <v>241</v>
      </c>
      <c r="Z103" s="212"/>
      <c r="AA103" s="212"/>
      <c r="AB103" s="212"/>
      <c r="AC103" s="212"/>
      <c r="AD103" s="212"/>
      <c r="AE103" s="212"/>
      <c r="AF103" s="212"/>
      <c r="AG103" s="212" t="s">
        <v>1638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45"/>
      <c r="D104" s="242"/>
      <c r="E104" s="242"/>
      <c r="F104" s="242"/>
      <c r="G104" s="242"/>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243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3">
        <v>47</v>
      </c>
      <c r="B105" s="234" t="s">
        <v>1951</v>
      </c>
      <c r="C105" s="244" t="s">
        <v>1952</v>
      </c>
      <c r="D105" s="235" t="s">
        <v>450</v>
      </c>
      <c r="E105" s="236">
        <v>40</v>
      </c>
      <c r="F105" s="237">
        <f>H105+J105</f>
        <v>0</v>
      </c>
      <c r="G105" s="237">
        <f>ROUND(E105*F105,2)</f>
        <v>0</v>
      </c>
      <c r="H105" s="238"/>
      <c r="I105" s="237">
        <f>ROUND(E105*H105,2)</f>
        <v>0</v>
      </c>
      <c r="J105" s="238"/>
      <c r="K105" s="237">
        <f>ROUND(E105*J105,2)</f>
        <v>0</v>
      </c>
      <c r="L105" s="237">
        <v>21</v>
      </c>
      <c r="M105" s="237">
        <f>G105*(1+L105/100)</f>
        <v>0</v>
      </c>
      <c r="N105" s="236">
        <v>0</v>
      </c>
      <c r="O105" s="236">
        <f>ROUND(E105*N105,2)</f>
        <v>0</v>
      </c>
      <c r="P105" s="236">
        <v>0</v>
      </c>
      <c r="Q105" s="236">
        <f>ROUND(E105*P105,2)</f>
        <v>0</v>
      </c>
      <c r="R105" s="237"/>
      <c r="S105" s="237" t="s">
        <v>497</v>
      </c>
      <c r="T105" s="239" t="s">
        <v>239</v>
      </c>
      <c r="U105" s="223">
        <v>0</v>
      </c>
      <c r="V105" s="223">
        <f>ROUND(E105*U105,2)</f>
        <v>0</v>
      </c>
      <c r="W105" s="223"/>
      <c r="X105" s="223" t="s">
        <v>262</v>
      </c>
      <c r="Y105" s="223" t="s">
        <v>241</v>
      </c>
      <c r="Z105" s="212"/>
      <c r="AA105" s="212"/>
      <c r="AB105" s="212"/>
      <c r="AC105" s="212"/>
      <c r="AD105" s="212"/>
      <c r="AE105" s="212"/>
      <c r="AF105" s="212"/>
      <c r="AG105" s="212" t="s">
        <v>1638</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5"/>
      <c r="D106" s="242"/>
      <c r="E106" s="242"/>
      <c r="F106" s="242"/>
      <c r="G106" s="242"/>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243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48</v>
      </c>
      <c r="B107" s="234" t="s">
        <v>1953</v>
      </c>
      <c r="C107" s="244" t="s">
        <v>1954</v>
      </c>
      <c r="D107" s="235" t="s">
        <v>450</v>
      </c>
      <c r="E107" s="236">
        <v>8</v>
      </c>
      <c r="F107" s="237">
        <f>H107+J107</f>
        <v>0</v>
      </c>
      <c r="G107" s="237">
        <f>ROUND(E107*F107,2)</f>
        <v>0</v>
      </c>
      <c r="H107" s="238"/>
      <c r="I107" s="237">
        <f>ROUND(E107*H107,2)</f>
        <v>0</v>
      </c>
      <c r="J107" s="238"/>
      <c r="K107" s="237">
        <f>ROUND(E107*J107,2)</f>
        <v>0</v>
      </c>
      <c r="L107" s="237">
        <v>21</v>
      </c>
      <c r="M107" s="237">
        <f>G107*(1+L107/100)</f>
        <v>0</v>
      </c>
      <c r="N107" s="236">
        <v>0</v>
      </c>
      <c r="O107" s="236">
        <f>ROUND(E107*N107,2)</f>
        <v>0</v>
      </c>
      <c r="P107" s="236">
        <v>0</v>
      </c>
      <c r="Q107" s="236">
        <f>ROUND(E107*P107,2)</f>
        <v>0</v>
      </c>
      <c r="R107" s="237"/>
      <c r="S107" s="237" t="s">
        <v>497</v>
      </c>
      <c r="T107" s="239" t="s">
        <v>239</v>
      </c>
      <c r="U107" s="223">
        <v>0</v>
      </c>
      <c r="V107" s="223">
        <f>ROUND(E107*U107,2)</f>
        <v>0</v>
      </c>
      <c r="W107" s="223"/>
      <c r="X107" s="223" t="s">
        <v>262</v>
      </c>
      <c r="Y107" s="223" t="s">
        <v>241</v>
      </c>
      <c r="Z107" s="212"/>
      <c r="AA107" s="212"/>
      <c r="AB107" s="212"/>
      <c r="AC107" s="212"/>
      <c r="AD107" s="212"/>
      <c r="AE107" s="212"/>
      <c r="AF107" s="212"/>
      <c r="AG107" s="212" t="s">
        <v>1638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5"/>
      <c r="D108" s="242"/>
      <c r="E108" s="242"/>
      <c r="F108" s="242"/>
      <c r="G108" s="242"/>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243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3">
        <v>49</v>
      </c>
      <c r="B109" s="234" t="s">
        <v>1955</v>
      </c>
      <c r="C109" s="244" t="s">
        <v>1956</v>
      </c>
      <c r="D109" s="235" t="s">
        <v>450</v>
      </c>
      <c r="E109" s="236">
        <v>8</v>
      </c>
      <c r="F109" s="237">
        <f>H109+J109</f>
        <v>0</v>
      </c>
      <c r="G109" s="237">
        <f>ROUND(E109*F109,2)</f>
        <v>0</v>
      </c>
      <c r="H109" s="238"/>
      <c r="I109" s="237">
        <f>ROUND(E109*H109,2)</f>
        <v>0</v>
      </c>
      <c r="J109" s="238"/>
      <c r="K109" s="237">
        <f>ROUND(E109*J109,2)</f>
        <v>0</v>
      </c>
      <c r="L109" s="237">
        <v>21</v>
      </c>
      <c r="M109" s="237">
        <f>G109*(1+L109/100)</f>
        <v>0</v>
      </c>
      <c r="N109" s="236">
        <v>0</v>
      </c>
      <c r="O109" s="236">
        <f>ROUND(E109*N109,2)</f>
        <v>0</v>
      </c>
      <c r="P109" s="236">
        <v>0</v>
      </c>
      <c r="Q109" s="236">
        <f>ROUND(E109*P109,2)</f>
        <v>0</v>
      </c>
      <c r="R109" s="237"/>
      <c r="S109" s="237" t="s">
        <v>497</v>
      </c>
      <c r="T109" s="239" t="s">
        <v>239</v>
      </c>
      <c r="U109" s="223">
        <v>0</v>
      </c>
      <c r="V109" s="223">
        <f>ROUND(E109*U109,2)</f>
        <v>0</v>
      </c>
      <c r="W109" s="223"/>
      <c r="X109" s="223" t="s">
        <v>262</v>
      </c>
      <c r="Y109" s="223" t="s">
        <v>241</v>
      </c>
      <c r="Z109" s="212"/>
      <c r="AA109" s="212"/>
      <c r="AB109" s="212"/>
      <c r="AC109" s="212"/>
      <c r="AD109" s="212"/>
      <c r="AE109" s="212"/>
      <c r="AF109" s="212"/>
      <c r="AG109" s="212" t="s">
        <v>1638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5"/>
      <c r="D110" s="242"/>
      <c r="E110" s="242"/>
      <c r="F110" s="242"/>
      <c r="G110" s="242"/>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243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3">
        <v>50</v>
      </c>
      <c r="B111" s="234" t="s">
        <v>1957</v>
      </c>
      <c r="C111" s="244" t="s">
        <v>1958</v>
      </c>
      <c r="D111" s="235" t="s">
        <v>260</v>
      </c>
      <c r="E111" s="236">
        <v>1</v>
      </c>
      <c r="F111" s="237">
        <f>H111+J111</f>
        <v>0</v>
      </c>
      <c r="G111" s="237">
        <f>ROUND(E111*F111,2)</f>
        <v>0</v>
      </c>
      <c r="H111" s="238"/>
      <c r="I111" s="237">
        <f>ROUND(E111*H111,2)</f>
        <v>0</v>
      </c>
      <c r="J111" s="238"/>
      <c r="K111" s="237">
        <f>ROUND(E111*J111,2)</f>
        <v>0</v>
      </c>
      <c r="L111" s="237">
        <v>21</v>
      </c>
      <c r="M111" s="237">
        <f>G111*(1+L111/100)</f>
        <v>0</v>
      </c>
      <c r="N111" s="236">
        <v>0</v>
      </c>
      <c r="O111" s="236">
        <f>ROUND(E111*N111,2)</f>
        <v>0</v>
      </c>
      <c r="P111" s="236">
        <v>0</v>
      </c>
      <c r="Q111" s="236">
        <f>ROUND(E111*P111,2)</f>
        <v>0</v>
      </c>
      <c r="R111" s="237"/>
      <c r="S111" s="237" t="s">
        <v>497</v>
      </c>
      <c r="T111" s="239" t="s">
        <v>239</v>
      </c>
      <c r="U111" s="223">
        <v>0</v>
      </c>
      <c r="V111" s="223">
        <f>ROUND(E111*U111,2)</f>
        <v>0</v>
      </c>
      <c r="W111" s="223"/>
      <c r="X111" s="223" t="s">
        <v>262</v>
      </c>
      <c r="Y111" s="223" t="s">
        <v>241</v>
      </c>
      <c r="Z111" s="212"/>
      <c r="AA111" s="212"/>
      <c r="AB111" s="212"/>
      <c r="AC111" s="212"/>
      <c r="AD111" s="212"/>
      <c r="AE111" s="212"/>
      <c r="AF111" s="212"/>
      <c r="AG111" s="212" t="s">
        <v>1638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5"/>
      <c r="D112" s="242"/>
      <c r="E112" s="242"/>
      <c r="F112" s="242"/>
      <c r="G112" s="242"/>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243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3">
        <v>51</v>
      </c>
      <c r="B113" s="234" t="s">
        <v>1959</v>
      </c>
      <c r="C113" s="244" t="s">
        <v>1960</v>
      </c>
      <c r="D113" s="235" t="s">
        <v>327</v>
      </c>
      <c r="E113" s="236">
        <v>25</v>
      </c>
      <c r="F113" s="237">
        <f>H113+J113</f>
        <v>0</v>
      </c>
      <c r="G113" s="237">
        <f>ROUND(E113*F113,2)</f>
        <v>0</v>
      </c>
      <c r="H113" s="238"/>
      <c r="I113" s="237">
        <f>ROUND(E113*H113,2)</f>
        <v>0</v>
      </c>
      <c r="J113" s="238"/>
      <c r="K113" s="237">
        <f>ROUND(E113*J113,2)</f>
        <v>0</v>
      </c>
      <c r="L113" s="237">
        <v>21</v>
      </c>
      <c r="M113" s="237">
        <f>G113*(1+L113/100)</f>
        <v>0</v>
      </c>
      <c r="N113" s="236">
        <v>0</v>
      </c>
      <c r="O113" s="236">
        <f>ROUND(E113*N113,2)</f>
        <v>0</v>
      </c>
      <c r="P113" s="236">
        <v>0</v>
      </c>
      <c r="Q113" s="236">
        <f>ROUND(E113*P113,2)</f>
        <v>0</v>
      </c>
      <c r="R113" s="237"/>
      <c r="S113" s="237" t="s">
        <v>497</v>
      </c>
      <c r="T113" s="239" t="s">
        <v>239</v>
      </c>
      <c r="U113" s="223">
        <v>0</v>
      </c>
      <c r="V113" s="223">
        <f>ROUND(E113*U113,2)</f>
        <v>0</v>
      </c>
      <c r="W113" s="223"/>
      <c r="X113" s="223" t="s">
        <v>262</v>
      </c>
      <c r="Y113" s="223" t="s">
        <v>241</v>
      </c>
      <c r="Z113" s="212"/>
      <c r="AA113" s="212"/>
      <c r="AB113" s="212"/>
      <c r="AC113" s="212"/>
      <c r="AD113" s="212"/>
      <c r="AE113" s="212"/>
      <c r="AF113" s="212"/>
      <c r="AG113" s="212" t="s">
        <v>1638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45"/>
      <c r="D114" s="242"/>
      <c r="E114" s="242"/>
      <c r="F114" s="242"/>
      <c r="G114" s="242"/>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243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3"/>
      <c r="B115" s="4"/>
      <c r="C115" s="246"/>
      <c r="D115" s="6"/>
      <c r="E115" s="3"/>
      <c r="F115" s="3"/>
      <c r="G115" s="3"/>
      <c r="H115" s="3"/>
      <c r="I115" s="3"/>
      <c r="J115" s="3"/>
      <c r="K115" s="3"/>
      <c r="L115" s="3"/>
      <c r="M115" s="3"/>
      <c r="N115" s="3"/>
      <c r="O115" s="3"/>
      <c r="P115" s="3"/>
      <c r="Q115" s="3"/>
      <c r="R115" s="3"/>
      <c r="S115" s="3"/>
      <c r="T115" s="3"/>
      <c r="U115" s="3"/>
      <c r="V115" s="3"/>
      <c r="W115" s="3"/>
      <c r="X115" s="3"/>
      <c r="Y115" s="3"/>
      <c r="AE115">
        <v>15</v>
      </c>
      <c r="AF115">
        <v>21</v>
      </c>
      <c r="AG115" t="s">
        <v>219</v>
      </c>
    </row>
    <row r="116" spans="1:60" x14ac:dyDescent="0.2">
      <c r="A116" s="215"/>
      <c r="B116" s="216" t="s">
        <v>29</v>
      </c>
      <c r="C116" s="247"/>
      <c r="D116" s="217"/>
      <c r="E116" s="218"/>
      <c r="F116" s="218"/>
      <c r="G116" s="232">
        <f>G8+G11+G14+G100</f>
        <v>0</v>
      </c>
      <c r="H116" s="3"/>
      <c r="I116" s="3"/>
      <c r="J116" s="3"/>
      <c r="K116" s="3"/>
      <c r="L116" s="3"/>
      <c r="M116" s="3"/>
      <c r="N116" s="3"/>
      <c r="O116" s="3"/>
      <c r="P116" s="3"/>
      <c r="Q116" s="3"/>
      <c r="R116" s="3"/>
      <c r="S116" s="3"/>
      <c r="T116" s="3"/>
      <c r="U116" s="3"/>
      <c r="V116" s="3"/>
      <c r="W116" s="3"/>
      <c r="X116" s="3"/>
      <c r="Y116" s="3"/>
      <c r="AE116">
        <f>SUMIF(L7:L114,AE115,G7:G114)</f>
        <v>0</v>
      </c>
      <c r="AF116">
        <f>SUMIF(L7:L114,AF115,G7:G114)</f>
        <v>0</v>
      </c>
      <c r="AG116" t="s">
        <v>255</v>
      </c>
    </row>
    <row r="117" spans="1:60" x14ac:dyDescent="0.2">
      <c r="C117" s="248"/>
      <c r="D117" s="10"/>
      <c r="AG117" t="s">
        <v>256</v>
      </c>
    </row>
    <row r="118" spans="1:60" x14ac:dyDescent="0.2">
      <c r="D118" s="10"/>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Fk9PFEKzRrXPuRZYYhMNx4PmHaEJQybSRC2VAy89uwoO/yNIg3I0p62zsOfXS62kwMAId1hBc++y/YXMK+7zw==" saltValue="rMnDNNQUO7m8zNcXMJvVgg==" spinCount="100000" sheet="1" formatRows="0"/>
  <mergeCells count="55">
    <mergeCell ref="C114:G114"/>
    <mergeCell ref="C102:G102"/>
    <mergeCell ref="C104:G104"/>
    <mergeCell ref="C106:G106"/>
    <mergeCell ref="C108:G108"/>
    <mergeCell ref="C110:G110"/>
    <mergeCell ref="C112:G112"/>
    <mergeCell ref="C88:G88"/>
    <mergeCell ref="C90:G90"/>
    <mergeCell ref="C92:G92"/>
    <mergeCell ref="C94:G94"/>
    <mergeCell ref="C96:G96"/>
    <mergeCell ref="C99:G99"/>
    <mergeCell ref="C76:G76"/>
    <mergeCell ref="C78:G78"/>
    <mergeCell ref="C80:G80"/>
    <mergeCell ref="C82:G82"/>
    <mergeCell ref="C84:G84"/>
    <mergeCell ref="C86:G86"/>
    <mergeCell ref="C64:G64"/>
    <mergeCell ref="C66:G66"/>
    <mergeCell ref="C68:G68"/>
    <mergeCell ref="C70:G70"/>
    <mergeCell ref="C72:G72"/>
    <mergeCell ref="C74:G74"/>
    <mergeCell ref="C52:G52"/>
    <mergeCell ref="C54:G54"/>
    <mergeCell ref="C56:G56"/>
    <mergeCell ref="C58:G58"/>
    <mergeCell ref="C60:G60"/>
    <mergeCell ref="C62:G62"/>
    <mergeCell ref="C40:G40"/>
    <mergeCell ref="C42:G42"/>
    <mergeCell ref="C44:G44"/>
    <mergeCell ref="C46:G46"/>
    <mergeCell ref="C48:G48"/>
    <mergeCell ref="C50:G50"/>
    <mergeCell ref="C28:G28"/>
    <mergeCell ref="C30:G30"/>
    <mergeCell ref="C32:G32"/>
    <mergeCell ref="C34:G34"/>
    <mergeCell ref="C36:G36"/>
    <mergeCell ref="C38:G38"/>
    <mergeCell ref="C16:G16"/>
    <mergeCell ref="C18:G18"/>
    <mergeCell ref="C20:G20"/>
    <mergeCell ref="C22:G22"/>
    <mergeCell ref="C24:G24"/>
    <mergeCell ref="C26:G2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F3C6-576B-4EF1-8DB6-61D71C77EF3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69</v>
      </c>
      <c r="C3" s="201" t="s">
        <v>70</v>
      </c>
      <c r="D3" s="199"/>
      <c r="E3" s="199"/>
      <c r="F3" s="199"/>
      <c r="G3" s="200"/>
      <c r="AC3" s="176" t="s">
        <v>206</v>
      </c>
      <c r="AG3" t="s">
        <v>209</v>
      </c>
    </row>
    <row r="4" spans="1:60" ht="24.95" customHeight="1" x14ac:dyDescent="0.2">
      <c r="A4" s="202" t="s">
        <v>9</v>
      </c>
      <c r="B4" s="203" t="s">
        <v>71</v>
      </c>
      <c r="C4" s="204" t="s">
        <v>70</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164</v>
      </c>
      <c r="C8" s="243" t="s">
        <v>70</v>
      </c>
      <c r="D8" s="228"/>
      <c r="E8" s="229"/>
      <c r="F8" s="230"/>
      <c r="G8" s="230">
        <f>SUMIF(AG9:AG112,"&lt;&gt;NOR",G9:G112)</f>
        <v>0</v>
      </c>
      <c r="H8" s="230"/>
      <c r="I8" s="230">
        <f>SUM(I9:I112)</f>
        <v>0</v>
      </c>
      <c r="J8" s="230"/>
      <c r="K8" s="230">
        <f>SUM(K9:K112)</f>
        <v>0</v>
      </c>
      <c r="L8" s="230"/>
      <c r="M8" s="230">
        <f>SUM(M9:M112)</f>
        <v>0</v>
      </c>
      <c r="N8" s="229"/>
      <c r="O8" s="229">
        <f>SUM(O9:O112)</f>
        <v>0</v>
      </c>
      <c r="P8" s="229"/>
      <c r="Q8" s="229">
        <f>SUM(Q9:Q112)</f>
        <v>0</v>
      </c>
      <c r="R8" s="230"/>
      <c r="S8" s="230"/>
      <c r="T8" s="231"/>
      <c r="U8" s="225"/>
      <c r="V8" s="225">
        <f>SUM(V9:V112)</f>
        <v>0</v>
      </c>
      <c r="W8" s="225"/>
      <c r="X8" s="225"/>
      <c r="Y8" s="225"/>
      <c r="AG8" t="s">
        <v>234</v>
      </c>
    </row>
    <row r="9" spans="1:60" outlineLevel="1" x14ac:dyDescent="0.2">
      <c r="A9" s="233">
        <v>1</v>
      </c>
      <c r="B9" s="234" t="s">
        <v>1961</v>
      </c>
      <c r="C9" s="244" t="s">
        <v>1962</v>
      </c>
      <c r="D9" s="235" t="s">
        <v>1637</v>
      </c>
      <c r="E9" s="236">
        <v>1</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497</v>
      </c>
      <c r="T9" s="239" t="s">
        <v>239</v>
      </c>
      <c r="U9" s="223">
        <v>0</v>
      </c>
      <c r="V9" s="223">
        <f>ROUND(E9*U9,2)</f>
        <v>0</v>
      </c>
      <c r="W9" s="223"/>
      <c r="X9" s="223" t="s">
        <v>262</v>
      </c>
      <c r="Y9" s="223" t="s">
        <v>241</v>
      </c>
      <c r="Z9" s="212"/>
      <c r="AA9" s="212"/>
      <c r="AB9" s="212"/>
      <c r="AC9" s="212"/>
      <c r="AD9" s="212"/>
      <c r="AE9" s="212"/>
      <c r="AF9" s="212"/>
      <c r="AG9" s="212" t="s">
        <v>1638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5" t="s">
        <v>1963</v>
      </c>
      <c r="D10" s="249"/>
      <c r="E10" s="250">
        <v>1</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267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5" t="s">
        <v>1964</v>
      </c>
      <c r="D11" s="249"/>
      <c r="E11" s="250"/>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267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5" t="s">
        <v>1965</v>
      </c>
      <c r="D12" s="249"/>
      <c r="E12" s="250"/>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267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5" t="s">
        <v>1966</v>
      </c>
      <c r="D13" s="249"/>
      <c r="E13" s="250"/>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267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5" t="s">
        <v>1967</v>
      </c>
      <c r="D14" s="249"/>
      <c r="E14" s="250"/>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267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5" t="s">
        <v>1968</v>
      </c>
      <c r="D15" s="249"/>
      <c r="E15" s="250"/>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267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5" t="s">
        <v>1969</v>
      </c>
      <c r="D16" s="249"/>
      <c r="E16" s="250"/>
      <c r="F16" s="223"/>
      <c r="G16" s="22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267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5" t="s">
        <v>1970</v>
      </c>
      <c r="D17" s="249"/>
      <c r="E17" s="250"/>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267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5" t="s">
        <v>1971</v>
      </c>
      <c r="D18" s="249"/>
      <c r="E18" s="250"/>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267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5" t="s">
        <v>1972</v>
      </c>
      <c r="D19" s="249"/>
      <c r="E19" s="250"/>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267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5" t="s">
        <v>1973</v>
      </c>
      <c r="D20" s="249"/>
      <c r="E20" s="250"/>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267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5" t="s">
        <v>1969</v>
      </c>
      <c r="D21" s="249"/>
      <c r="E21" s="250"/>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267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5" t="s">
        <v>1971</v>
      </c>
      <c r="D22" s="249"/>
      <c r="E22" s="250"/>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267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5" t="s">
        <v>1967</v>
      </c>
      <c r="D23" s="249"/>
      <c r="E23" s="250"/>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267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5" t="s">
        <v>1974</v>
      </c>
      <c r="D24" s="249"/>
      <c r="E24" s="250"/>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267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5" t="s">
        <v>1975</v>
      </c>
      <c r="D25" s="249"/>
      <c r="E25" s="250"/>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267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5" t="s">
        <v>1976</v>
      </c>
      <c r="D26" s="249"/>
      <c r="E26" s="250"/>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267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5" t="s">
        <v>1977</v>
      </c>
      <c r="D27" s="249"/>
      <c r="E27" s="250"/>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267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6"/>
      <c r="D28" s="241"/>
      <c r="E28" s="241"/>
      <c r="F28" s="241"/>
      <c r="G28" s="241"/>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243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2</v>
      </c>
      <c r="B29" s="234" t="s">
        <v>1676</v>
      </c>
      <c r="C29" s="244" t="s">
        <v>1978</v>
      </c>
      <c r="D29" s="235" t="s">
        <v>1979</v>
      </c>
      <c r="E29" s="236">
        <v>1</v>
      </c>
      <c r="F29" s="237">
        <f>H29+J29</f>
        <v>0</v>
      </c>
      <c r="G29" s="237">
        <f>ROUND(E29*F29,2)</f>
        <v>0</v>
      </c>
      <c r="H29" s="238"/>
      <c r="I29" s="237">
        <f>ROUND(E29*H29,2)</f>
        <v>0</v>
      </c>
      <c r="J29" s="238"/>
      <c r="K29" s="237">
        <f>ROUND(E29*J29,2)</f>
        <v>0</v>
      </c>
      <c r="L29" s="237">
        <v>21</v>
      </c>
      <c r="M29" s="237">
        <f>G29*(1+L29/100)</f>
        <v>0</v>
      </c>
      <c r="N29" s="236">
        <v>0</v>
      </c>
      <c r="O29" s="236">
        <f>ROUND(E29*N29,2)</f>
        <v>0</v>
      </c>
      <c r="P29" s="236">
        <v>0</v>
      </c>
      <c r="Q29" s="236">
        <f>ROUND(E29*P29,2)</f>
        <v>0</v>
      </c>
      <c r="R29" s="237"/>
      <c r="S29" s="237" t="s">
        <v>497</v>
      </c>
      <c r="T29" s="239" t="s">
        <v>239</v>
      </c>
      <c r="U29" s="223">
        <v>0</v>
      </c>
      <c r="V29" s="223">
        <f>ROUND(E29*U29,2)</f>
        <v>0</v>
      </c>
      <c r="W29" s="223"/>
      <c r="X29" s="223" t="s">
        <v>262</v>
      </c>
      <c r="Y29" s="223" t="s">
        <v>241</v>
      </c>
      <c r="Z29" s="212"/>
      <c r="AA29" s="212"/>
      <c r="AB29" s="212"/>
      <c r="AC29" s="212"/>
      <c r="AD29" s="212"/>
      <c r="AE29" s="212"/>
      <c r="AF29" s="212"/>
      <c r="AG29" s="212" t="s">
        <v>1638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5"/>
      <c r="D30" s="242"/>
      <c r="E30" s="242"/>
      <c r="F30" s="242"/>
      <c r="G30" s="242"/>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243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3">
        <v>3</v>
      </c>
      <c r="B31" s="234" t="s">
        <v>1678</v>
      </c>
      <c r="C31" s="244" t="s">
        <v>1980</v>
      </c>
      <c r="D31" s="235" t="s">
        <v>1637</v>
      </c>
      <c r="E31" s="236">
        <v>1</v>
      </c>
      <c r="F31" s="237">
        <f>H31+J31</f>
        <v>0</v>
      </c>
      <c r="G31" s="237">
        <f>ROUND(E31*F31,2)</f>
        <v>0</v>
      </c>
      <c r="H31" s="238"/>
      <c r="I31" s="237">
        <f>ROUND(E31*H31,2)</f>
        <v>0</v>
      </c>
      <c r="J31" s="238"/>
      <c r="K31" s="237">
        <f>ROUND(E31*J31,2)</f>
        <v>0</v>
      </c>
      <c r="L31" s="237">
        <v>21</v>
      </c>
      <c r="M31" s="237">
        <f>G31*(1+L31/100)</f>
        <v>0</v>
      </c>
      <c r="N31" s="236">
        <v>0</v>
      </c>
      <c r="O31" s="236">
        <f>ROUND(E31*N31,2)</f>
        <v>0</v>
      </c>
      <c r="P31" s="236">
        <v>0</v>
      </c>
      <c r="Q31" s="236">
        <f>ROUND(E31*P31,2)</f>
        <v>0</v>
      </c>
      <c r="R31" s="237"/>
      <c r="S31" s="237" t="s">
        <v>497</v>
      </c>
      <c r="T31" s="239" t="s">
        <v>239</v>
      </c>
      <c r="U31" s="223">
        <v>0</v>
      </c>
      <c r="V31" s="223">
        <f>ROUND(E31*U31,2)</f>
        <v>0</v>
      </c>
      <c r="W31" s="223"/>
      <c r="X31" s="223" t="s">
        <v>262</v>
      </c>
      <c r="Y31" s="223" t="s">
        <v>241</v>
      </c>
      <c r="Z31" s="212"/>
      <c r="AA31" s="212"/>
      <c r="AB31" s="212"/>
      <c r="AC31" s="212"/>
      <c r="AD31" s="212"/>
      <c r="AE31" s="212"/>
      <c r="AF31" s="212"/>
      <c r="AG31" s="212" t="s">
        <v>1638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5"/>
      <c r="D32" s="242"/>
      <c r="E32" s="242"/>
      <c r="F32" s="242"/>
      <c r="G32" s="242"/>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243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3">
        <v>4</v>
      </c>
      <c r="B33" s="234" t="s">
        <v>1680</v>
      </c>
      <c r="C33" s="244" t="s">
        <v>1981</v>
      </c>
      <c r="D33" s="235" t="s">
        <v>1637</v>
      </c>
      <c r="E33" s="236">
        <v>1</v>
      </c>
      <c r="F33" s="237">
        <f>H33+J33</f>
        <v>0</v>
      </c>
      <c r="G33" s="237">
        <f>ROUND(E33*F33,2)</f>
        <v>0</v>
      </c>
      <c r="H33" s="238"/>
      <c r="I33" s="237">
        <f>ROUND(E33*H33,2)</f>
        <v>0</v>
      </c>
      <c r="J33" s="238"/>
      <c r="K33" s="237">
        <f>ROUND(E33*J33,2)</f>
        <v>0</v>
      </c>
      <c r="L33" s="237">
        <v>21</v>
      </c>
      <c r="M33" s="237">
        <f>G33*(1+L33/100)</f>
        <v>0</v>
      </c>
      <c r="N33" s="236">
        <v>0</v>
      </c>
      <c r="O33" s="236">
        <f>ROUND(E33*N33,2)</f>
        <v>0</v>
      </c>
      <c r="P33" s="236">
        <v>0</v>
      </c>
      <c r="Q33" s="236">
        <f>ROUND(E33*P33,2)</f>
        <v>0</v>
      </c>
      <c r="R33" s="237"/>
      <c r="S33" s="237" t="s">
        <v>497</v>
      </c>
      <c r="T33" s="239" t="s">
        <v>239</v>
      </c>
      <c r="U33" s="223">
        <v>0</v>
      </c>
      <c r="V33" s="223">
        <f>ROUND(E33*U33,2)</f>
        <v>0</v>
      </c>
      <c r="W33" s="223"/>
      <c r="X33" s="223" t="s">
        <v>262</v>
      </c>
      <c r="Y33" s="223" t="s">
        <v>241</v>
      </c>
      <c r="Z33" s="212"/>
      <c r="AA33" s="212"/>
      <c r="AB33" s="212"/>
      <c r="AC33" s="212"/>
      <c r="AD33" s="212"/>
      <c r="AE33" s="212"/>
      <c r="AF33" s="212"/>
      <c r="AG33" s="212" t="s">
        <v>1638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5"/>
      <c r="D34" s="242"/>
      <c r="E34" s="242"/>
      <c r="F34" s="242"/>
      <c r="G34" s="242"/>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243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3">
        <v>5</v>
      </c>
      <c r="B35" s="234" t="s">
        <v>1682</v>
      </c>
      <c r="C35" s="244" t="s">
        <v>1982</v>
      </c>
      <c r="D35" s="235" t="s">
        <v>1637</v>
      </c>
      <c r="E35" s="236">
        <v>2</v>
      </c>
      <c r="F35" s="237">
        <f>H35+J35</f>
        <v>0</v>
      </c>
      <c r="G35" s="237">
        <f>ROUND(E35*F35,2)</f>
        <v>0</v>
      </c>
      <c r="H35" s="238"/>
      <c r="I35" s="237">
        <f>ROUND(E35*H35,2)</f>
        <v>0</v>
      </c>
      <c r="J35" s="238"/>
      <c r="K35" s="237">
        <f>ROUND(E35*J35,2)</f>
        <v>0</v>
      </c>
      <c r="L35" s="237">
        <v>21</v>
      </c>
      <c r="M35" s="237">
        <f>G35*(1+L35/100)</f>
        <v>0</v>
      </c>
      <c r="N35" s="236">
        <v>0</v>
      </c>
      <c r="O35" s="236">
        <f>ROUND(E35*N35,2)</f>
        <v>0</v>
      </c>
      <c r="P35" s="236">
        <v>0</v>
      </c>
      <c r="Q35" s="236">
        <f>ROUND(E35*P35,2)</f>
        <v>0</v>
      </c>
      <c r="R35" s="237"/>
      <c r="S35" s="237" t="s">
        <v>497</v>
      </c>
      <c r="T35" s="239" t="s">
        <v>239</v>
      </c>
      <c r="U35" s="223">
        <v>0</v>
      </c>
      <c r="V35" s="223">
        <f>ROUND(E35*U35,2)</f>
        <v>0</v>
      </c>
      <c r="W35" s="223"/>
      <c r="X35" s="223" t="s">
        <v>262</v>
      </c>
      <c r="Y35" s="223" t="s">
        <v>241</v>
      </c>
      <c r="Z35" s="212"/>
      <c r="AA35" s="212"/>
      <c r="AB35" s="212"/>
      <c r="AC35" s="212"/>
      <c r="AD35" s="212"/>
      <c r="AE35" s="212"/>
      <c r="AF35" s="212"/>
      <c r="AG35" s="212" t="s">
        <v>1638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5"/>
      <c r="D36" s="242"/>
      <c r="E36" s="242"/>
      <c r="F36" s="242"/>
      <c r="G36" s="242"/>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243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3">
        <v>6</v>
      </c>
      <c r="B37" s="234" t="s">
        <v>1684</v>
      </c>
      <c r="C37" s="244" t="s">
        <v>1983</v>
      </c>
      <c r="D37" s="235" t="s">
        <v>1637</v>
      </c>
      <c r="E37" s="236">
        <v>2</v>
      </c>
      <c r="F37" s="237">
        <f>H37+J37</f>
        <v>0</v>
      </c>
      <c r="G37" s="237">
        <f>ROUND(E37*F37,2)</f>
        <v>0</v>
      </c>
      <c r="H37" s="238"/>
      <c r="I37" s="237">
        <f>ROUND(E37*H37,2)</f>
        <v>0</v>
      </c>
      <c r="J37" s="238"/>
      <c r="K37" s="237">
        <f>ROUND(E37*J37,2)</f>
        <v>0</v>
      </c>
      <c r="L37" s="237">
        <v>21</v>
      </c>
      <c r="M37" s="237">
        <f>G37*(1+L37/100)</f>
        <v>0</v>
      </c>
      <c r="N37" s="236">
        <v>0</v>
      </c>
      <c r="O37" s="236">
        <f>ROUND(E37*N37,2)</f>
        <v>0</v>
      </c>
      <c r="P37" s="236">
        <v>0</v>
      </c>
      <c r="Q37" s="236">
        <f>ROUND(E37*P37,2)</f>
        <v>0</v>
      </c>
      <c r="R37" s="237"/>
      <c r="S37" s="237" t="s">
        <v>497</v>
      </c>
      <c r="T37" s="239" t="s">
        <v>239</v>
      </c>
      <c r="U37" s="223">
        <v>0</v>
      </c>
      <c r="V37" s="223">
        <f>ROUND(E37*U37,2)</f>
        <v>0</v>
      </c>
      <c r="W37" s="223"/>
      <c r="X37" s="223" t="s">
        <v>262</v>
      </c>
      <c r="Y37" s="223" t="s">
        <v>241</v>
      </c>
      <c r="Z37" s="212"/>
      <c r="AA37" s="212"/>
      <c r="AB37" s="212"/>
      <c r="AC37" s="212"/>
      <c r="AD37" s="212"/>
      <c r="AE37" s="212"/>
      <c r="AF37" s="212"/>
      <c r="AG37" s="212" t="s">
        <v>1638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5"/>
      <c r="D38" s="242"/>
      <c r="E38" s="242"/>
      <c r="F38" s="242"/>
      <c r="G38" s="242"/>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243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3">
        <v>7</v>
      </c>
      <c r="B39" s="234" t="s">
        <v>1686</v>
      </c>
      <c r="C39" s="244" t="s">
        <v>1984</v>
      </c>
      <c r="D39" s="235" t="s">
        <v>398</v>
      </c>
      <c r="E39" s="236">
        <v>2</v>
      </c>
      <c r="F39" s="237">
        <f>H39+J39</f>
        <v>0</v>
      </c>
      <c r="G39" s="237">
        <f>ROUND(E39*F39,2)</f>
        <v>0</v>
      </c>
      <c r="H39" s="238"/>
      <c r="I39" s="237">
        <f>ROUND(E39*H39,2)</f>
        <v>0</v>
      </c>
      <c r="J39" s="238"/>
      <c r="K39" s="237">
        <f>ROUND(E39*J39,2)</f>
        <v>0</v>
      </c>
      <c r="L39" s="237">
        <v>21</v>
      </c>
      <c r="M39" s="237">
        <f>G39*(1+L39/100)</f>
        <v>0</v>
      </c>
      <c r="N39" s="236">
        <v>0</v>
      </c>
      <c r="O39" s="236">
        <f>ROUND(E39*N39,2)</f>
        <v>0</v>
      </c>
      <c r="P39" s="236">
        <v>0</v>
      </c>
      <c r="Q39" s="236">
        <f>ROUND(E39*P39,2)</f>
        <v>0</v>
      </c>
      <c r="R39" s="237"/>
      <c r="S39" s="237" t="s">
        <v>497</v>
      </c>
      <c r="T39" s="239" t="s">
        <v>239</v>
      </c>
      <c r="U39" s="223">
        <v>0</v>
      </c>
      <c r="V39" s="223">
        <f>ROUND(E39*U39,2)</f>
        <v>0</v>
      </c>
      <c r="W39" s="223"/>
      <c r="X39" s="223" t="s">
        <v>262</v>
      </c>
      <c r="Y39" s="223" t="s">
        <v>241</v>
      </c>
      <c r="Z39" s="212"/>
      <c r="AA39" s="212"/>
      <c r="AB39" s="212"/>
      <c r="AC39" s="212"/>
      <c r="AD39" s="212"/>
      <c r="AE39" s="212"/>
      <c r="AF39" s="212"/>
      <c r="AG39" s="212" t="s">
        <v>1638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5"/>
      <c r="D40" s="242"/>
      <c r="E40" s="242"/>
      <c r="F40" s="242"/>
      <c r="G40" s="242"/>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243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8</v>
      </c>
      <c r="B41" s="234" t="s">
        <v>1688</v>
      </c>
      <c r="C41" s="244" t="s">
        <v>1985</v>
      </c>
      <c r="D41" s="235" t="s">
        <v>1637</v>
      </c>
      <c r="E41" s="236">
        <v>2</v>
      </c>
      <c r="F41" s="237">
        <f>H41+J41</f>
        <v>0</v>
      </c>
      <c r="G41" s="237">
        <f>ROUND(E41*F41,2)</f>
        <v>0</v>
      </c>
      <c r="H41" s="238"/>
      <c r="I41" s="237">
        <f>ROUND(E41*H41,2)</f>
        <v>0</v>
      </c>
      <c r="J41" s="238"/>
      <c r="K41" s="237">
        <f>ROUND(E41*J41,2)</f>
        <v>0</v>
      </c>
      <c r="L41" s="237">
        <v>21</v>
      </c>
      <c r="M41" s="237">
        <f>G41*(1+L41/100)</f>
        <v>0</v>
      </c>
      <c r="N41" s="236">
        <v>0</v>
      </c>
      <c r="O41" s="236">
        <f>ROUND(E41*N41,2)</f>
        <v>0</v>
      </c>
      <c r="P41" s="236">
        <v>0</v>
      </c>
      <c r="Q41" s="236">
        <f>ROUND(E41*P41,2)</f>
        <v>0</v>
      </c>
      <c r="R41" s="237"/>
      <c r="S41" s="237" t="s">
        <v>497</v>
      </c>
      <c r="T41" s="239" t="s">
        <v>239</v>
      </c>
      <c r="U41" s="223">
        <v>0</v>
      </c>
      <c r="V41" s="223">
        <f>ROUND(E41*U41,2)</f>
        <v>0</v>
      </c>
      <c r="W41" s="223"/>
      <c r="X41" s="223" t="s">
        <v>262</v>
      </c>
      <c r="Y41" s="223" t="s">
        <v>241</v>
      </c>
      <c r="Z41" s="212"/>
      <c r="AA41" s="212"/>
      <c r="AB41" s="212"/>
      <c r="AC41" s="212"/>
      <c r="AD41" s="212"/>
      <c r="AE41" s="212"/>
      <c r="AF41" s="212"/>
      <c r="AG41" s="212" t="s">
        <v>1638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5"/>
      <c r="D42" s="242"/>
      <c r="E42" s="242"/>
      <c r="F42" s="242"/>
      <c r="G42" s="242"/>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243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3">
        <v>9</v>
      </c>
      <c r="B43" s="234" t="s">
        <v>1690</v>
      </c>
      <c r="C43" s="244" t="s">
        <v>1986</v>
      </c>
      <c r="D43" s="235" t="s">
        <v>398</v>
      </c>
      <c r="E43" s="236">
        <v>5</v>
      </c>
      <c r="F43" s="237">
        <f>H43+J43</f>
        <v>0</v>
      </c>
      <c r="G43" s="237">
        <f>ROUND(E43*F43,2)</f>
        <v>0</v>
      </c>
      <c r="H43" s="238"/>
      <c r="I43" s="237">
        <f>ROUND(E43*H43,2)</f>
        <v>0</v>
      </c>
      <c r="J43" s="238"/>
      <c r="K43" s="237">
        <f>ROUND(E43*J43,2)</f>
        <v>0</v>
      </c>
      <c r="L43" s="237">
        <v>21</v>
      </c>
      <c r="M43" s="237">
        <f>G43*(1+L43/100)</f>
        <v>0</v>
      </c>
      <c r="N43" s="236">
        <v>0</v>
      </c>
      <c r="O43" s="236">
        <f>ROUND(E43*N43,2)</f>
        <v>0</v>
      </c>
      <c r="P43" s="236">
        <v>0</v>
      </c>
      <c r="Q43" s="236">
        <f>ROUND(E43*P43,2)</f>
        <v>0</v>
      </c>
      <c r="R43" s="237"/>
      <c r="S43" s="237" t="s">
        <v>497</v>
      </c>
      <c r="T43" s="239" t="s">
        <v>239</v>
      </c>
      <c r="U43" s="223">
        <v>0</v>
      </c>
      <c r="V43" s="223">
        <f>ROUND(E43*U43,2)</f>
        <v>0</v>
      </c>
      <c r="W43" s="223"/>
      <c r="X43" s="223" t="s">
        <v>262</v>
      </c>
      <c r="Y43" s="223" t="s">
        <v>241</v>
      </c>
      <c r="Z43" s="212"/>
      <c r="AA43" s="212"/>
      <c r="AB43" s="212"/>
      <c r="AC43" s="212"/>
      <c r="AD43" s="212"/>
      <c r="AE43" s="212"/>
      <c r="AF43" s="212"/>
      <c r="AG43" s="212" t="s">
        <v>1638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5" t="s">
        <v>122</v>
      </c>
      <c r="D44" s="249"/>
      <c r="E44" s="250">
        <v>5</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267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6"/>
      <c r="D45" s="241"/>
      <c r="E45" s="241"/>
      <c r="F45" s="241"/>
      <c r="G45" s="241"/>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243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3">
        <v>10</v>
      </c>
      <c r="B46" s="234" t="s">
        <v>1692</v>
      </c>
      <c r="C46" s="244" t="s">
        <v>1987</v>
      </c>
      <c r="D46" s="235" t="s">
        <v>1637</v>
      </c>
      <c r="E46" s="236">
        <v>5</v>
      </c>
      <c r="F46" s="237">
        <f>H46+J46</f>
        <v>0</v>
      </c>
      <c r="G46" s="237">
        <f>ROUND(E46*F46,2)</f>
        <v>0</v>
      </c>
      <c r="H46" s="238"/>
      <c r="I46" s="237">
        <f>ROUND(E46*H46,2)</f>
        <v>0</v>
      </c>
      <c r="J46" s="238"/>
      <c r="K46" s="237">
        <f>ROUND(E46*J46,2)</f>
        <v>0</v>
      </c>
      <c r="L46" s="237">
        <v>21</v>
      </c>
      <c r="M46" s="237">
        <f>G46*(1+L46/100)</f>
        <v>0</v>
      </c>
      <c r="N46" s="236">
        <v>0</v>
      </c>
      <c r="O46" s="236">
        <f>ROUND(E46*N46,2)</f>
        <v>0</v>
      </c>
      <c r="P46" s="236">
        <v>0</v>
      </c>
      <c r="Q46" s="236">
        <f>ROUND(E46*P46,2)</f>
        <v>0</v>
      </c>
      <c r="R46" s="237"/>
      <c r="S46" s="237" t="s">
        <v>497</v>
      </c>
      <c r="T46" s="239" t="s">
        <v>239</v>
      </c>
      <c r="U46" s="223">
        <v>0</v>
      </c>
      <c r="V46" s="223">
        <f>ROUND(E46*U46,2)</f>
        <v>0</v>
      </c>
      <c r="W46" s="223"/>
      <c r="X46" s="223" t="s">
        <v>262</v>
      </c>
      <c r="Y46" s="223" t="s">
        <v>241</v>
      </c>
      <c r="Z46" s="212"/>
      <c r="AA46" s="212"/>
      <c r="AB46" s="212"/>
      <c r="AC46" s="212"/>
      <c r="AD46" s="212"/>
      <c r="AE46" s="212"/>
      <c r="AF46" s="212"/>
      <c r="AG46" s="212" t="s">
        <v>1638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5"/>
      <c r="D47" s="242"/>
      <c r="E47" s="242"/>
      <c r="F47" s="242"/>
      <c r="G47" s="242"/>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243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3">
        <v>11</v>
      </c>
      <c r="B48" s="234" t="s">
        <v>1694</v>
      </c>
      <c r="C48" s="244" t="s">
        <v>1988</v>
      </c>
      <c r="D48" s="235" t="s">
        <v>1866</v>
      </c>
      <c r="E48" s="236">
        <v>10</v>
      </c>
      <c r="F48" s="237">
        <f>H48+J48</f>
        <v>0</v>
      </c>
      <c r="G48" s="237">
        <f>ROUND(E48*F48,2)</f>
        <v>0</v>
      </c>
      <c r="H48" s="238"/>
      <c r="I48" s="237">
        <f>ROUND(E48*H48,2)</f>
        <v>0</v>
      </c>
      <c r="J48" s="238"/>
      <c r="K48" s="237">
        <f>ROUND(E48*J48,2)</f>
        <v>0</v>
      </c>
      <c r="L48" s="237">
        <v>21</v>
      </c>
      <c r="M48" s="237">
        <f>G48*(1+L48/100)</f>
        <v>0</v>
      </c>
      <c r="N48" s="236">
        <v>0</v>
      </c>
      <c r="O48" s="236">
        <f>ROUND(E48*N48,2)</f>
        <v>0</v>
      </c>
      <c r="P48" s="236">
        <v>0</v>
      </c>
      <c r="Q48" s="236">
        <f>ROUND(E48*P48,2)</f>
        <v>0</v>
      </c>
      <c r="R48" s="237"/>
      <c r="S48" s="237" t="s">
        <v>497</v>
      </c>
      <c r="T48" s="239" t="s">
        <v>239</v>
      </c>
      <c r="U48" s="223">
        <v>0</v>
      </c>
      <c r="V48" s="223">
        <f>ROUND(E48*U48,2)</f>
        <v>0</v>
      </c>
      <c r="W48" s="223"/>
      <c r="X48" s="223" t="s">
        <v>262</v>
      </c>
      <c r="Y48" s="223" t="s">
        <v>241</v>
      </c>
      <c r="Z48" s="212"/>
      <c r="AA48" s="212"/>
      <c r="AB48" s="212"/>
      <c r="AC48" s="212"/>
      <c r="AD48" s="212"/>
      <c r="AE48" s="212"/>
      <c r="AF48" s="212"/>
      <c r="AG48" s="212" t="s">
        <v>1638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5" t="s">
        <v>1425</v>
      </c>
      <c r="D49" s="249"/>
      <c r="E49" s="250">
        <v>10</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267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6"/>
      <c r="D50" s="241"/>
      <c r="E50" s="241"/>
      <c r="F50" s="241"/>
      <c r="G50" s="241"/>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243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3">
        <v>12</v>
      </c>
      <c r="B51" s="234" t="s">
        <v>1696</v>
      </c>
      <c r="C51" s="244" t="s">
        <v>1989</v>
      </c>
      <c r="D51" s="235" t="s">
        <v>1637</v>
      </c>
      <c r="E51" s="236">
        <v>10</v>
      </c>
      <c r="F51" s="237">
        <f>H51+J51</f>
        <v>0</v>
      </c>
      <c r="G51" s="237">
        <f>ROUND(E51*F51,2)</f>
        <v>0</v>
      </c>
      <c r="H51" s="238"/>
      <c r="I51" s="237">
        <f>ROUND(E51*H51,2)</f>
        <v>0</v>
      </c>
      <c r="J51" s="238"/>
      <c r="K51" s="237">
        <f>ROUND(E51*J51,2)</f>
        <v>0</v>
      </c>
      <c r="L51" s="237">
        <v>21</v>
      </c>
      <c r="M51" s="237">
        <f>G51*(1+L51/100)</f>
        <v>0</v>
      </c>
      <c r="N51" s="236">
        <v>0</v>
      </c>
      <c r="O51" s="236">
        <f>ROUND(E51*N51,2)</f>
        <v>0</v>
      </c>
      <c r="P51" s="236">
        <v>0</v>
      </c>
      <c r="Q51" s="236">
        <f>ROUND(E51*P51,2)</f>
        <v>0</v>
      </c>
      <c r="R51" s="237"/>
      <c r="S51" s="237" t="s">
        <v>497</v>
      </c>
      <c r="T51" s="239" t="s">
        <v>239</v>
      </c>
      <c r="U51" s="223">
        <v>0</v>
      </c>
      <c r="V51" s="223">
        <f>ROUND(E51*U51,2)</f>
        <v>0</v>
      </c>
      <c r="W51" s="223"/>
      <c r="X51" s="223" t="s">
        <v>262</v>
      </c>
      <c r="Y51" s="223" t="s">
        <v>241</v>
      </c>
      <c r="Z51" s="212"/>
      <c r="AA51" s="212"/>
      <c r="AB51" s="212"/>
      <c r="AC51" s="212"/>
      <c r="AD51" s="212"/>
      <c r="AE51" s="212"/>
      <c r="AF51" s="212"/>
      <c r="AG51" s="212" t="s">
        <v>1638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5"/>
      <c r="D52" s="242"/>
      <c r="E52" s="242"/>
      <c r="F52" s="242"/>
      <c r="G52" s="242"/>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243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3">
        <v>13</v>
      </c>
      <c r="B53" s="234" t="s">
        <v>1698</v>
      </c>
      <c r="C53" s="244" t="s">
        <v>1990</v>
      </c>
      <c r="D53" s="235" t="s">
        <v>1637</v>
      </c>
      <c r="E53" s="236">
        <v>1</v>
      </c>
      <c r="F53" s="237">
        <f>H53+J53</f>
        <v>0</v>
      </c>
      <c r="G53" s="237">
        <f>ROUND(E53*F53,2)</f>
        <v>0</v>
      </c>
      <c r="H53" s="238"/>
      <c r="I53" s="237">
        <f>ROUND(E53*H53,2)</f>
        <v>0</v>
      </c>
      <c r="J53" s="238"/>
      <c r="K53" s="237">
        <f>ROUND(E53*J53,2)</f>
        <v>0</v>
      </c>
      <c r="L53" s="237">
        <v>21</v>
      </c>
      <c r="M53" s="237">
        <f>G53*(1+L53/100)</f>
        <v>0</v>
      </c>
      <c r="N53" s="236">
        <v>0</v>
      </c>
      <c r="O53" s="236">
        <f>ROUND(E53*N53,2)</f>
        <v>0</v>
      </c>
      <c r="P53" s="236">
        <v>0</v>
      </c>
      <c r="Q53" s="236">
        <f>ROUND(E53*P53,2)</f>
        <v>0</v>
      </c>
      <c r="R53" s="237"/>
      <c r="S53" s="237" t="s">
        <v>497</v>
      </c>
      <c r="T53" s="239" t="s">
        <v>239</v>
      </c>
      <c r="U53" s="223">
        <v>0</v>
      </c>
      <c r="V53" s="223">
        <f>ROUND(E53*U53,2)</f>
        <v>0</v>
      </c>
      <c r="W53" s="223"/>
      <c r="X53" s="223" t="s">
        <v>262</v>
      </c>
      <c r="Y53" s="223" t="s">
        <v>241</v>
      </c>
      <c r="Z53" s="212"/>
      <c r="AA53" s="212"/>
      <c r="AB53" s="212"/>
      <c r="AC53" s="212"/>
      <c r="AD53" s="212"/>
      <c r="AE53" s="212"/>
      <c r="AF53" s="212"/>
      <c r="AG53" s="212" t="s">
        <v>1638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5"/>
      <c r="D54" s="242"/>
      <c r="E54" s="242"/>
      <c r="F54" s="242"/>
      <c r="G54" s="242"/>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243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3">
        <v>14</v>
      </c>
      <c r="B55" s="234" t="s">
        <v>1700</v>
      </c>
      <c r="C55" s="244" t="s">
        <v>1991</v>
      </c>
      <c r="D55" s="235" t="s">
        <v>1637</v>
      </c>
      <c r="E55" s="236">
        <v>1</v>
      </c>
      <c r="F55" s="237">
        <f>H55+J55</f>
        <v>0</v>
      </c>
      <c r="G55" s="237">
        <f>ROUND(E55*F55,2)</f>
        <v>0</v>
      </c>
      <c r="H55" s="238"/>
      <c r="I55" s="237">
        <f>ROUND(E55*H55,2)</f>
        <v>0</v>
      </c>
      <c r="J55" s="238"/>
      <c r="K55" s="237">
        <f>ROUND(E55*J55,2)</f>
        <v>0</v>
      </c>
      <c r="L55" s="237">
        <v>21</v>
      </c>
      <c r="M55" s="237">
        <f>G55*(1+L55/100)</f>
        <v>0</v>
      </c>
      <c r="N55" s="236">
        <v>0</v>
      </c>
      <c r="O55" s="236">
        <f>ROUND(E55*N55,2)</f>
        <v>0</v>
      </c>
      <c r="P55" s="236">
        <v>0</v>
      </c>
      <c r="Q55" s="236">
        <f>ROUND(E55*P55,2)</f>
        <v>0</v>
      </c>
      <c r="R55" s="237"/>
      <c r="S55" s="237" t="s">
        <v>497</v>
      </c>
      <c r="T55" s="239" t="s">
        <v>239</v>
      </c>
      <c r="U55" s="223">
        <v>0</v>
      </c>
      <c r="V55" s="223">
        <f>ROUND(E55*U55,2)</f>
        <v>0</v>
      </c>
      <c r="W55" s="223"/>
      <c r="X55" s="223" t="s">
        <v>262</v>
      </c>
      <c r="Y55" s="223" t="s">
        <v>241</v>
      </c>
      <c r="Z55" s="212"/>
      <c r="AA55" s="212"/>
      <c r="AB55" s="212"/>
      <c r="AC55" s="212"/>
      <c r="AD55" s="212"/>
      <c r="AE55" s="212"/>
      <c r="AF55" s="212"/>
      <c r="AG55" s="212" t="s">
        <v>1638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5"/>
      <c r="D56" s="242"/>
      <c r="E56" s="242"/>
      <c r="F56" s="242"/>
      <c r="G56" s="242"/>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243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15</v>
      </c>
      <c r="B57" s="234" t="s">
        <v>1703</v>
      </c>
      <c r="C57" s="244" t="s">
        <v>1992</v>
      </c>
      <c r="D57" s="235" t="s">
        <v>1637</v>
      </c>
      <c r="E57" s="236">
        <v>1</v>
      </c>
      <c r="F57" s="237">
        <f>H57+J57</f>
        <v>0</v>
      </c>
      <c r="G57" s="237">
        <f>ROUND(E57*F57,2)</f>
        <v>0</v>
      </c>
      <c r="H57" s="238"/>
      <c r="I57" s="237">
        <f>ROUND(E57*H57,2)</f>
        <v>0</v>
      </c>
      <c r="J57" s="238"/>
      <c r="K57" s="237">
        <f>ROUND(E57*J57,2)</f>
        <v>0</v>
      </c>
      <c r="L57" s="237">
        <v>21</v>
      </c>
      <c r="M57" s="237">
        <f>G57*(1+L57/100)</f>
        <v>0</v>
      </c>
      <c r="N57" s="236">
        <v>0</v>
      </c>
      <c r="O57" s="236">
        <f>ROUND(E57*N57,2)</f>
        <v>0</v>
      </c>
      <c r="P57" s="236">
        <v>0</v>
      </c>
      <c r="Q57" s="236">
        <f>ROUND(E57*P57,2)</f>
        <v>0</v>
      </c>
      <c r="R57" s="237"/>
      <c r="S57" s="237" t="s">
        <v>497</v>
      </c>
      <c r="T57" s="239" t="s">
        <v>239</v>
      </c>
      <c r="U57" s="223">
        <v>0</v>
      </c>
      <c r="V57" s="223">
        <f>ROUND(E57*U57,2)</f>
        <v>0</v>
      </c>
      <c r="W57" s="223"/>
      <c r="X57" s="223" t="s">
        <v>262</v>
      </c>
      <c r="Y57" s="223" t="s">
        <v>241</v>
      </c>
      <c r="Z57" s="212"/>
      <c r="AA57" s="212"/>
      <c r="AB57" s="212"/>
      <c r="AC57" s="212"/>
      <c r="AD57" s="212"/>
      <c r="AE57" s="212"/>
      <c r="AF57" s="212"/>
      <c r="AG57" s="212" t="s">
        <v>1638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5"/>
      <c r="D58" s="242"/>
      <c r="E58" s="242"/>
      <c r="F58" s="242"/>
      <c r="G58" s="242"/>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243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3">
        <v>16</v>
      </c>
      <c r="B59" s="234" t="s">
        <v>1705</v>
      </c>
      <c r="C59" s="244" t="s">
        <v>1991</v>
      </c>
      <c r="D59" s="235" t="s">
        <v>1637</v>
      </c>
      <c r="E59" s="236">
        <v>1</v>
      </c>
      <c r="F59" s="237">
        <f>H59+J59</f>
        <v>0</v>
      </c>
      <c r="G59" s="237">
        <f>ROUND(E59*F59,2)</f>
        <v>0</v>
      </c>
      <c r="H59" s="238"/>
      <c r="I59" s="237">
        <f>ROUND(E59*H59,2)</f>
        <v>0</v>
      </c>
      <c r="J59" s="238"/>
      <c r="K59" s="237">
        <f>ROUND(E59*J59,2)</f>
        <v>0</v>
      </c>
      <c r="L59" s="237">
        <v>21</v>
      </c>
      <c r="M59" s="237">
        <f>G59*(1+L59/100)</f>
        <v>0</v>
      </c>
      <c r="N59" s="236">
        <v>0</v>
      </c>
      <c r="O59" s="236">
        <f>ROUND(E59*N59,2)</f>
        <v>0</v>
      </c>
      <c r="P59" s="236">
        <v>0</v>
      </c>
      <c r="Q59" s="236">
        <f>ROUND(E59*P59,2)</f>
        <v>0</v>
      </c>
      <c r="R59" s="237"/>
      <c r="S59" s="237" t="s">
        <v>497</v>
      </c>
      <c r="T59" s="239" t="s">
        <v>239</v>
      </c>
      <c r="U59" s="223">
        <v>0</v>
      </c>
      <c r="V59" s="223">
        <f>ROUND(E59*U59,2)</f>
        <v>0</v>
      </c>
      <c r="W59" s="223"/>
      <c r="X59" s="223" t="s">
        <v>262</v>
      </c>
      <c r="Y59" s="223" t="s">
        <v>241</v>
      </c>
      <c r="Z59" s="212"/>
      <c r="AA59" s="212"/>
      <c r="AB59" s="212"/>
      <c r="AC59" s="212"/>
      <c r="AD59" s="212"/>
      <c r="AE59" s="212"/>
      <c r="AF59" s="212"/>
      <c r="AG59" s="212" t="s">
        <v>1638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5"/>
      <c r="D60" s="242"/>
      <c r="E60" s="242"/>
      <c r="F60" s="242"/>
      <c r="G60" s="242"/>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243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3">
        <v>17</v>
      </c>
      <c r="B61" s="234" t="s">
        <v>1707</v>
      </c>
      <c r="C61" s="244" t="s">
        <v>1993</v>
      </c>
      <c r="D61" s="235" t="s">
        <v>1866</v>
      </c>
      <c r="E61" s="236">
        <v>2</v>
      </c>
      <c r="F61" s="237">
        <f>H61+J61</f>
        <v>0</v>
      </c>
      <c r="G61" s="237">
        <f>ROUND(E61*F61,2)</f>
        <v>0</v>
      </c>
      <c r="H61" s="238"/>
      <c r="I61" s="237">
        <f>ROUND(E61*H61,2)</f>
        <v>0</v>
      </c>
      <c r="J61" s="238"/>
      <c r="K61" s="237">
        <f>ROUND(E61*J61,2)</f>
        <v>0</v>
      </c>
      <c r="L61" s="237">
        <v>21</v>
      </c>
      <c r="M61" s="237">
        <f>G61*(1+L61/100)</f>
        <v>0</v>
      </c>
      <c r="N61" s="236">
        <v>0</v>
      </c>
      <c r="O61" s="236">
        <f>ROUND(E61*N61,2)</f>
        <v>0</v>
      </c>
      <c r="P61" s="236">
        <v>0</v>
      </c>
      <c r="Q61" s="236">
        <f>ROUND(E61*P61,2)</f>
        <v>0</v>
      </c>
      <c r="R61" s="237"/>
      <c r="S61" s="237" t="s">
        <v>497</v>
      </c>
      <c r="T61" s="239" t="s">
        <v>239</v>
      </c>
      <c r="U61" s="223">
        <v>0</v>
      </c>
      <c r="V61" s="223">
        <f>ROUND(E61*U61,2)</f>
        <v>0</v>
      </c>
      <c r="W61" s="223"/>
      <c r="X61" s="223" t="s">
        <v>262</v>
      </c>
      <c r="Y61" s="223" t="s">
        <v>241</v>
      </c>
      <c r="Z61" s="212"/>
      <c r="AA61" s="212"/>
      <c r="AB61" s="212"/>
      <c r="AC61" s="212"/>
      <c r="AD61" s="212"/>
      <c r="AE61" s="212"/>
      <c r="AF61" s="212"/>
      <c r="AG61" s="212" t="s">
        <v>1638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5" t="s">
        <v>1994</v>
      </c>
      <c r="D62" s="249"/>
      <c r="E62" s="250">
        <v>2</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267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5" t="s">
        <v>1974</v>
      </c>
      <c r="D63" s="249"/>
      <c r="E63" s="250"/>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267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5" t="s">
        <v>1995</v>
      </c>
      <c r="D64" s="249"/>
      <c r="E64" s="250"/>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267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5" t="s">
        <v>1996</v>
      </c>
      <c r="D65" s="249"/>
      <c r="E65" s="250"/>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267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6"/>
      <c r="D66" s="241"/>
      <c r="E66" s="241"/>
      <c r="F66" s="241"/>
      <c r="G66" s="241"/>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243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3">
        <v>18</v>
      </c>
      <c r="B67" s="234" t="s">
        <v>1715</v>
      </c>
      <c r="C67" s="244" t="s">
        <v>1997</v>
      </c>
      <c r="D67" s="235" t="s">
        <v>1979</v>
      </c>
      <c r="E67" s="236">
        <v>2</v>
      </c>
      <c r="F67" s="237">
        <f>H67+J67</f>
        <v>0</v>
      </c>
      <c r="G67" s="237">
        <f>ROUND(E67*F67,2)</f>
        <v>0</v>
      </c>
      <c r="H67" s="238"/>
      <c r="I67" s="237">
        <f>ROUND(E67*H67,2)</f>
        <v>0</v>
      </c>
      <c r="J67" s="238"/>
      <c r="K67" s="237">
        <f>ROUND(E67*J67,2)</f>
        <v>0</v>
      </c>
      <c r="L67" s="237">
        <v>21</v>
      </c>
      <c r="M67" s="237">
        <f>G67*(1+L67/100)</f>
        <v>0</v>
      </c>
      <c r="N67" s="236">
        <v>0</v>
      </c>
      <c r="O67" s="236">
        <f>ROUND(E67*N67,2)</f>
        <v>0</v>
      </c>
      <c r="P67" s="236">
        <v>0</v>
      </c>
      <c r="Q67" s="236">
        <f>ROUND(E67*P67,2)</f>
        <v>0</v>
      </c>
      <c r="R67" s="237"/>
      <c r="S67" s="237" t="s">
        <v>497</v>
      </c>
      <c r="T67" s="239" t="s">
        <v>239</v>
      </c>
      <c r="U67" s="223">
        <v>0</v>
      </c>
      <c r="V67" s="223">
        <f>ROUND(E67*U67,2)</f>
        <v>0</v>
      </c>
      <c r="W67" s="223"/>
      <c r="X67" s="223" t="s">
        <v>262</v>
      </c>
      <c r="Y67" s="223" t="s">
        <v>241</v>
      </c>
      <c r="Z67" s="212"/>
      <c r="AA67" s="212"/>
      <c r="AB67" s="212"/>
      <c r="AC67" s="212"/>
      <c r="AD67" s="212"/>
      <c r="AE67" s="212"/>
      <c r="AF67" s="212"/>
      <c r="AG67" s="212" t="s">
        <v>1638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5"/>
      <c r="D68" s="242"/>
      <c r="E68" s="242"/>
      <c r="F68" s="242"/>
      <c r="G68" s="242"/>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243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3">
        <v>19</v>
      </c>
      <c r="B69" s="234" t="s">
        <v>1718</v>
      </c>
      <c r="C69" s="244" t="s">
        <v>1998</v>
      </c>
      <c r="D69" s="235" t="s">
        <v>327</v>
      </c>
      <c r="E69" s="236">
        <v>50</v>
      </c>
      <c r="F69" s="237">
        <f>H69+J69</f>
        <v>0</v>
      </c>
      <c r="G69" s="237">
        <f>ROUND(E69*F69,2)</f>
        <v>0</v>
      </c>
      <c r="H69" s="238"/>
      <c r="I69" s="237">
        <f>ROUND(E69*H69,2)</f>
        <v>0</v>
      </c>
      <c r="J69" s="238"/>
      <c r="K69" s="237">
        <f>ROUND(E69*J69,2)</f>
        <v>0</v>
      </c>
      <c r="L69" s="237">
        <v>21</v>
      </c>
      <c r="M69" s="237">
        <f>G69*(1+L69/100)</f>
        <v>0</v>
      </c>
      <c r="N69" s="236">
        <v>0</v>
      </c>
      <c r="O69" s="236">
        <f>ROUND(E69*N69,2)</f>
        <v>0</v>
      </c>
      <c r="P69" s="236">
        <v>0</v>
      </c>
      <c r="Q69" s="236">
        <f>ROUND(E69*P69,2)</f>
        <v>0</v>
      </c>
      <c r="R69" s="237"/>
      <c r="S69" s="237" t="s">
        <v>497</v>
      </c>
      <c r="T69" s="239" t="s">
        <v>239</v>
      </c>
      <c r="U69" s="223">
        <v>0</v>
      </c>
      <c r="V69" s="223">
        <f>ROUND(E69*U69,2)</f>
        <v>0</v>
      </c>
      <c r="W69" s="223"/>
      <c r="X69" s="223" t="s">
        <v>262</v>
      </c>
      <c r="Y69" s="223" t="s">
        <v>241</v>
      </c>
      <c r="Z69" s="212"/>
      <c r="AA69" s="212"/>
      <c r="AB69" s="212"/>
      <c r="AC69" s="212"/>
      <c r="AD69" s="212"/>
      <c r="AE69" s="212"/>
      <c r="AF69" s="212"/>
      <c r="AG69" s="212" t="s">
        <v>1638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5"/>
      <c r="D70" s="242"/>
      <c r="E70" s="242"/>
      <c r="F70" s="242"/>
      <c r="G70" s="242"/>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243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3">
        <v>20</v>
      </c>
      <c r="B71" s="234" t="s">
        <v>1720</v>
      </c>
      <c r="C71" s="244" t="s">
        <v>1999</v>
      </c>
      <c r="D71" s="235" t="s">
        <v>327</v>
      </c>
      <c r="E71" s="236">
        <v>21</v>
      </c>
      <c r="F71" s="237">
        <f>H71+J71</f>
        <v>0</v>
      </c>
      <c r="G71" s="237">
        <f>ROUND(E71*F71,2)</f>
        <v>0</v>
      </c>
      <c r="H71" s="238"/>
      <c r="I71" s="237">
        <f>ROUND(E71*H71,2)</f>
        <v>0</v>
      </c>
      <c r="J71" s="238"/>
      <c r="K71" s="237">
        <f>ROUND(E71*J71,2)</f>
        <v>0</v>
      </c>
      <c r="L71" s="237">
        <v>21</v>
      </c>
      <c r="M71" s="237">
        <f>G71*(1+L71/100)</f>
        <v>0</v>
      </c>
      <c r="N71" s="236">
        <v>0</v>
      </c>
      <c r="O71" s="236">
        <f>ROUND(E71*N71,2)</f>
        <v>0</v>
      </c>
      <c r="P71" s="236">
        <v>0</v>
      </c>
      <c r="Q71" s="236">
        <f>ROUND(E71*P71,2)</f>
        <v>0</v>
      </c>
      <c r="R71" s="237"/>
      <c r="S71" s="237" t="s">
        <v>497</v>
      </c>
      <c r="T71" s="239" t="s">
        <v>239</v>
      </c>
      <c r="U71" s="223">
        <v>0</v>
      </c>
      <c r="V71" s="223">
        <f>ROUND(E71*U71,2)</f>
        <v>0</v>
      </c>
      <c r="W71" s="223"/>
      <c r="X71" s="223" t="s">
        <v>262</v>
      </c>
      <c r="Y71" s="223" t="s">
        <v>241</v>
      </c>
      <c r="Z71" s="212"/>
      <c r="AA71" s="212"/>
      <c r="AB71" s="212"/>
      <c r="AC71" s="212"/>
      <c r="AD71" s="212"/>
      <c r="AE71" s="212"/>
      <c r="AF71" s="212"/>
      <c r="AG71" s="212" t="s">
        <v>1638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5"/>
      <c r="D72" s="242"/>
      <c r="E72" s="242"/>
      <c r="F72" s="242"/>
      <c r="G72" s="242"/>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243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3">
        <v>21</v>
      </c>
      <c r="B73" s="234" t="s">
        <v>1722</v>
      </c>
      <c r="C73" s="244" t="s">
        <v>2000</v>
      </c>
      <c r="D73" s="235" t="s">
        <v>1979</v>
      </c>
      <c r="E73" s="236">
        <v>1</v>
      </c>
      <c r="F73" s="237">
        <f>H73+J73</f>
        <v>0</v>
      </c>
      <c r="G73" s="237">
        <f>ROUND(E73*F73,2)</f>
        <v>0</v>
      </c>
      <c r="H73" s="238"/>
      <c r="I73" s="237">
        <f>ROUND(E73*H73,2)</f>
        <v>0</v>
      </c>
      <c r="J73" s="238"/>
      <c r="K73" s="237">
        <f>ROUND(E73*J73,2)</f>
        <v>0</v>
      </c>
      <c r="L73" s="237">
        <v>21</v>
      </c>
      <c r="M73" s="237">
        <f>G73*(1+L73/100)</f>
        <v>0</v>
      </c>
      <c r="N73" s="236">
        <v>0</v>
      </c>
      <c r="O73" s="236">
        <f>ROUND(E73*N73,2)</f>
        <v>0</v>
      </c>
      <c r="P73" s="236">
        <v>0</v>
      </c>
      <c r="Q73" s="236">
        <f>ROUND(E73*P73,2)</f>
        <v>0</v>
      </c>
      <c r="R73" s="237"/>
      <c r="S73" s="237" t="s">
        <v>497</v>
      </c>
      <c r="T73" s="239" t="s">
        <v>239</v>
      </c>
      <c r="U73" s="223">
        <v>0</v>
      </c>
      <c r="V73" s="223">
        <f>ROUND(E73*U73,2)</f>
        <v>0</v>
      </c>
      <c r="W73" s="223"/>
      <c r="X73" s="223" t="s">
        <v>262</v>
      </c>
      <c r="Y73" s="223" t="s">
        <v>241</v>
      </c>
      <c r="Z73" s="212"/>
      <c r="AA73" s="212"/>
      <c r="AB73" s="212"/>
      <c r="AC73" s="212"/>
      <c r="AD73" s="212"/>
      <c r="AE73" s="212"/>
      <c r="AF73" s="212"/>
      <c r="AG73" s="212" t="s">
        <v>1638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5"/>
      <c r="D74" s="242"/>
      <c r="E74" s="242"/>
      <c r="F74" s="242"/>
      <c r="G74" s="242"/>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243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22</v>
      </c>
      <c r="B75" s="234" t="s">
        <v>1724</v>
      </c>
      <c r="C75" s="244" t="s">
        <v>2001</v>
      </c>
      <c r="D75" s="235" t="s">
        <v>1702</v>
      </c>
      <c r="E75" s="236">
        <v>6</v>
      </c>
      <c r="F75" s="237">
        <f>H75+J75</f>
        <v>0</v>
      </c>
      <c r="G75" s="237">
        <f>ROUND(E75*F75,2)</f>
        <v>0</v>
      </c>
      <c r="H75" s="238"/>
      <c r="I75" s="237">
        <f>ROUND(E75*H75,2)</f>
        <v>0</v>
      </c>
      <c r="J75" s="238"/>
      <c r="K75" s="237">
        <f>ROUND(E75*J75,2)</f>
        <v>0</v>
      </c>
      <c r="L75" s="237">
        <v>21</v>
      </c>
      <c r="M75" s="237">
        <f>G75*(1+L75/100)</f>
        <v>0</v>
      </c>
      <c r="N75" s="236">
        <v>0</v>
      </c>
      <c r="O75" s="236">
        <f>ROUND(E75*N75,2)</f>
        <v>0</v>
      </c>
      <c r="P75" s="236">
        <v>0</v>
      </c>
      <c r="Q75" s="236">
        <f>ROUND(E75*P75,2)</f>
        <v>0</v>
      </c>
      <c r="R75" s="237"/>
      <c r="S75" s="237" t="s">
        <v>497</v>
      </c>
      <c r="T75" s="239" t="s">
        <v>239</v>
      </c>
      <c r="U75" s="223">
        <v>0</v>
      </c>
      <c r="V75" s="223">
        <f>ROUND(E75*U75,2)</f>
        <v>0</v>
      </c>
      <c r="W75" s="223"/>
      <c r="X75" s="223" t="s">
        <v>262</v>
      </c>
      <c r="Y75" s="223" t="s">
        <v>241</v>
      </c>
      <c r="Z75" s="212"/>
      <c r="AA75" s="212"/>
      <c r="AB75" s="212"/>
      <c r="AC75" s="212"/>
      <c r="AD75" s="212"/>
      <c r="AE75" s="212"/>
      <c r="AF75" s="212"/>
      <c r="AG75" s="212" t="s">
        <v>1638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5"/>
      <c r="D76" s="242"/>
      <c r="E76" s="242"/>
      <c r="F76" s="242"/>
      <c r="G76" s="242"/>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243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3">
        <v>23</v>
      </c>
      <c r="B77" s="234" t="s">
        <v>1726</v>
      </c>
      <c r="C77" s="244" t="s">
        <v>2002</v>
      </c>
      <c r="D77" s="235" t="s">
        <v>837</v>
      </c>
      <c r="E77" s="236">
        <v>1</v>
      </c>
      <c r="F77" s="237">
        <f>H77+J77</f>
        <v>0</v>
      </c>
      <c r="G77" s="237">
        <f>ROUND(E77*F77,2)</f>
        <v>0</v>
      </c>
      <c r="H77" s="238"/>
      <c r="I77" s="237">
        <f>ROUND(E77*H77,2)</f>
        <v>0</v>
      </c>
      <c r="J77" s="238"/>
      <c r="K77" s="237">
        <f>ROUND(E77*J77,2)</f>
        <v>0</v>
      </c>
      <c r="L77" s="237">
        <v>21</v>
      </c>
      <c r="M77" s="237">
        <f>G77*(1+L77/100)</f>
        <v>0</v>
      </c>
      <c r="N77" s="236">
        <v>0</v>
      </c>
      <c r="O77" s="236">
        <f>ROUND(E77*N77,2)</f>
        <v>0</v>
      </c>
      <c r="P77" s="236">
        <v>0</v>
      </c>
      <c r="Q77" s="236">
        <f>ROUND(E77*P77,2)</f>
        <v>0</v>
      </c>
      <c r="R77" s="237"/>
      <c r="S77" s="237" t="s">
        <v>497</v>
      </c>
      <c r="T77" s="239" t="s">
        <v>239</v>
      </c>
      <c r="U77" s="223">
        <v>0</v>
      </c>
      <c r="V77" s="223">
        <f>ROUND(E77*U77,2)</f>
        <v>0</v>
      </c>
      <c r="W77" s="223"/>
      <c r="X77" s="223" t="s">
        <v>262</v>
      </c>
      <c r="Y77" s="223" t="s">
        <v>241</v>
      </c>
      <c r="Z77" s="212"/>
      <c r="AA77" s="212"/>
      <c r="AB77" s="212"/>
      <c r="AC77" s="212"/>
      <c r="AD77" s="212"/>
      <c r="AE77" s="212"/>
      <c r="AF77" s="212"/>
      <c r="AG77" s="212" t="s">
        <v>1638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5"/>
      <c r="D78" s="242"/>
      <c r="E78" s="242"/>
      <c r="F78" s="242"/>
      <c r="G78" s="242"/>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243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24</v>
      </c>
      <c r="B79" s="234" t="s">
        <v>2003</v>
      </c>
      <c r="C79" s="244" t="s">
        <v>2004</v>
      </c>
      <c r="D79" s="235" t="s">
        <v>327</v>
      </c>
      <c r="E79" s="236">
        <v>8</v>
      </c>
      <c r="F79" s="237">
        <f>H79+J79</f>
        <v>0</v>
      </c>
      <c r="G79" s="237">
        <f>ROUND(E79*F79,2)</f>
        <v>0</v>
      </c>
      <c r="H79" s="238"/>
      <c r="I79" s="237">
        <f>ROUND(E79*H79,2)</f>
        <v>0</v>
      </c>
      <c r="J79" s="238"/>
      <c r="K79" s="237">
        <f>ROUND(E79*J79,2)</f>
        <v>0</v>
      </c>
      <c r="L79" s="237">
        <v>21</v>
      </c>
      <c r="M79" s="237">
        <f>G79*(1+L79/100)</f>
        <v>0</v>
      </c>
      <c r="N79" s="236">
        <v>0</v>
      </c>
      <c r="O79" s="236">
        <f>ROUND(E79*N79,2)</f>
        <v>0</v>
      </c>
      <c r="P79" s="236">
        <v>0</v>
      </c>
      <c r="Q79" s="236">
        <f>ROUND(E79*P79,2)</f>
        <v>0</v>
      </c>
      <c r="R79" s="237"/>
      <c r="S79" s="237" t="s">
        <v>497</v>
      </c>
      <c r="T79" s="239" t="s">
        <v>239</v>
      </c>
      <c r="U79" s="223">
        <v>0</v>
      </c>
      <c r="V79" s="223">
        <f>ROUND(E79*U79,2)</f>
        <v>0</v>
      </c>
      <c r="W79" s="223"/>
      <c r="X79" s="223" t="s">
        <v>262</v>
      </c>
      <c r="Y79" s="223" t="s">
        <v>241</v>
      </c>
      <c r="Z79" s="212"/>
      <c r="AA79" s="212"/>
      <c r="AB79" s="212"/>
      <c r="AC79" s="212"/>
      <c r="AD79" s="212"/>
      <c r="AE79" s="212"/>
      <c r="AF79" s="212"/>
      <c r="AG79" s="212" t="s">
        <v>1638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5"/>
      <c r="D80" s="242"/>
      <c r="E80" s="242"/>
      <c r="F80" s="242"/>
      <c r="G80" s="242"/>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243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3">
        <v>25</v>
      </c>
      <c r="B81" s="234" t="s">
        <v>2005</v>
      </c>
      <c r="C81" s="244" t="s">
        <v>2006</v>
      </c>
      <c r="D81" s="235" t="s">
        <v>327</v>
      </c>
      <c r="E81" s="236">
        <v>8</v>
      </c>
      <c r="F81" s="237">
        <f>H81+J81</f>
        <v>0</v>
      </c>
      <c r="G81" s="237">
        <f>ROUND(E81*F81,2)</f>
        <v>0</v>
      </c>
      <c r="H81" s="238"/>
      <c r="I81" s="237">
        <f>ROUND(E81*H81,2)</f>
        <v>0</v>
      </c>
      <c r="J81" s="238"/>
      <c r="K81" s="237">
        <f>ROUND(E81*J81,2)</f>
        <v>0</v>
      </c>
      <c r="L81" s="237">
        <v>21</v>
      </c>
      <c r="M81" s="237">
        <f>G81*(1+L81/100)</f>
        <v>0</v>
      </c>
      <c r="N81" s="236">
        <v>0</v>
      </c>
      <c r="O81" s="236">
        <f>ROUND(E81*N81,2)</f>
        <v>0</v>
      </c>
      <c r="P81" s="236">
        <v>0</v>
      </c>
      <c r="Q81" s="236">
        <f>ROUND(E81*P81,2)</f>
        <v>0</v>
      </c>
      <c r="R81" s="237"/>
      <c r="S81" s="237" t="s">
        <v>497</v>
      </c>
      <c r="T81" s="239" t="s">
        <v>239</v>
      </c>
      <c r="U81" s="223">
        <v>0</v>
      </c>
      <c r="V81" s="223">
        <f>ROUND(E81*U81,2)</f>
        <v>0</v>
      </c>
      <c r="W81" s="223"/>
      <c r="X81" s="223" t="s">
        <v>262</v>
      </c>
      <c r="Y81" s="223" t="s">
        <v>241</v>
      </c>
      <c r="Z81" s="212"/>
      <c r="AA81" s="212"/>
      <c r="AB81" s="212"/>
      <c r="AC81" s="212"/>
      <c r="AD81" s="212"/>
      <c r="AE81" s="212"/>
      <c r="AF81" s="212"/>
      <c r="AG81" s="212" t="s">
        <v>1638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5"/>
      <c r="D82" s="242"/>
      <c r="E82" s="242"/>
      <c r="F82" s="242"/>
      <c r="G82" s="242"/>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243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3">
        <v>26</v>
      </c>
      <c r="B83" s="234" t="s">
        <v>2007</v>
      </c>
      <c r="C83" s="244" t="s">
        <v>2008</v>
      </c>
      <c r="D83" s="235" t="s">
        <v>1208</v>
      </c>
      <c r="E83" s="236">
        <v>1</v>
      </c>
      <c r="F83" s="237">
        <f>H83+J83</f>
        <v>0</v>
      </c>
      <c r="G83" s="237">
        <f>ROUND(E83*F83,2)</f>
        <v>0</v>
      </c>
      <c r="H83" s="238"/>
      <c r="I83" s="237">
        <f>ROUND(E83*H83,2)</f>
        <v>0</v>
      </c>
      <c r="J83" s="238"/>
      <c r="K83" s="237">
        <f>ROUND(E83*J83,2)</f>
        <v>0</v>
      </c>
      <c r="L83" s="237">
        <v>21</v>
      </c>
      <c r="M83" s="237">
        <f>G83*(1+L83/100)</f>
        <v>0</v>
      </c>
      <c r="N83" s="236">
        <v>0</v>
      </c>
      <c r="O83" s="236">
        <f>ROUND(E83*N83,2)</f>
        <v>0</v>
      </c>
      <c r="P83" s="236">
        <v>0</v>
      </c>
      <c r="Q83" s="236">
        <f>ROUND(E83*P83,2)</f>
        <v>0</v>
      </c>
      <c r="R83" s="237"/>
      <c r="S83" s="237" t="s">
        <v>497</v>
      </c>
      <c r="T83" s="239" t="s">
        <v>239</v>
      </c>
      <c r="U83" s="223">
        <v>0</v>
      </c>
      <c r="V83" s="223">
        <f>ROUND(E83*U83,2)</f>
        <v>0</v>
      </c>
      <c r="W83" s="223"/>
      <c r="X83" s="223" t="s">
        <v>262</v>
      </c>
      <c r="Y83" s="223" t="s">
        <v>241</v>
      </c>
      <c r="Z83" s="212"/>
      <c r="AA83" s="212"/>
      <c r="AB83" s="212"/>
      <c r="AC83" s="212"/>
      <c r="AD83" s="212"/>
      <c r="AE83" s="212"/>
      <c r="AF83" s="212"/>
      <c r="AG83" s="212" t="s">
        <v>1638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5" t="s">
        <v>2009</v>
      </c>
      <c r="D84" s="249"/>
      <c r="E84" s="250">
        <v>1</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267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5" t="s">
        <v>2010</v>
      </c>
      <c r="D85" s="249"/>
      <c r="E85" s="250"/>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267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5" t="s">
        <v>2011</v>
      </c>
      <c r="D86" s="249"/>
      <c r="E86" s="250"/>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267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6"/>
      <c r="D87" s="241"/>
      <c r="E87" s="241"/>
      <c r="F87" s="241"/>
      <c r="G87" s="241"/>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243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3">
        <v>27</v>
      </c>
      <c r="B88" s="234" t="s">
        <v>2012</v>
      </c>
      <c r="C88" s="244" t="s">
        <v>2013</v>
      </c>
      <c r="D88" s="235" t="s">
        <v>1979</v>
      </c>
      <c r="E88" s="236">
        <v>1</v>
      </c>
      <c r="F88" s="237">
        <f>H88+J88</f>
        <v>0</v>
      </c>
      <c r="G88" s="237">
        <f>ROUND(E88*F88,2)</f>
        <v>0</v>
      </c>
      <c r="H88" s="238"/>
      <c r="I88" s="237">
        <f>ROUND(E88*H88,2)</f>
        <v>0</v>
      </c>
      <c r="J88" s="238"/>
      <c r="K88" s="237">
        <f>ROUND(E88*J88,2)</f>
        <v>0</v>
      </c>
      <c r="L88" s="237">
        <v>21</v>
      </c>
      <c r="M88" s="237">
        <f>G88*(1+L88/100)</f>
        <v>0</v>
      </c>
      <c r="N88" s="236">
        <v>0</v>
      </c>
      <c r="O88" s="236">
        <f>ROUND(E88*N88,2)</f>
        <v>0</v>
      </c>
      <c r="P88" s="236">
        <v>0</v>
      </c>
      <c r="Q88" s="236">
        <f>ROUND(E88*P88,2)</f>
        <v>0</v>
      </c>
      <c r="R88" s="237"/>
      <c r="S88" s="237" t="s">
        <v>497</v>
      </c>
      <c r="T88" s="239" t="s">
        <v>239</v>
      </c>
      <c r="U88" s="223">
        <v>0</v>
      </c>
      <c r="V88" s="223">
        <f>ROUND(E88*U88,2)</f>
        <v>0</v>
      </c>
      <c r="W88" s="223"/>
      <c r="X88" s="223" t="s">
        <v>262</v>
      </c>
      <c r="Y88" s="223" t="s">
        <v>241</v>
      </c>
      <c r="Z88" s="212"/>
      <c r="AA88" s="212"/>
      <c r="AB88" s="212"/>
      <c r="AC88" s="212"/>
      <c r="AD88" s="212"/>
      <c r="AE88" s="212"/>
      <c r="AF88" s="212"/>
      <c r="AG88" s="212" t="s">
        <v>1638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5"/>
      <c r="D89" s="242"/>
      <c r="E89" s="242"/>
      <c r="F89" s="242"/>
      <c r="G89" s="242"/>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243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3">
        <v>28</v>
      </c>
      <c r="B90" s="234" t="s">
        <v>2014</v>
      </c>
      <c r="C90" s="244" t="s">
        <v>2015</v>
      </c>
      <c r="D90" s="235" t="s">
        <v>1883</v>
      </c>
      <c r="E90" s="236">
        <v>35</v>
      </c>
      <c r="F90" s="237">
        <f>H90+J90</f>
        <v>0</v>
      </c>
      <c r="G90" s="237">
        <f>ROUND(E90*F90,2)</f>
        <v>0</v>
      </c>
      <c r="H90" s="238"/>
      <c r="I90" s="237">
        <f>ROUND(E90*H90,2)</f>
        <v>0</v>
      </c>
      <c r="J90" s="238"/>
      <c r="K90" s="237">
        <f>ROUND(E90*J90,2)</f>
        <v>0</v>
      </c>
      <c r="L90" s="237">
        <v>21</v>
      </c>
      <c r="M90" s="237">
        <f>G90*(1+L90/100)</f>
        <v>0</v>
      </c>
      <c r="N90" s="236">
        <v>0</v>
      </c>
      <c r="O90" s="236">
        <f>ROUND(E90*N90,2)</f>
        <v>0</v>
      </c>
      <c r="P90" s="236">
        <v>0</v>
      </c>
      <c r="Q90" s="236">
        <f>ROUND(E90*P90,2)</f>
        <v>0</v>
      </c>
      <c r="R90" s="237"/>
      <c r="S90" s="237" t="s">
        <v>497</v>
      </c>
      <c r="T90" s="239" t="s">
        <v>239</v>
      </c>
      <c r="U90" s="223">
        <v>0</v>
      </c>
      <c r="V90" s="223">
        <f>ROUND(E90*U90,2)</f>
        <v>0</v>
      </c>
      <c r="W90" s="223"/>
      <c r="X90" s="223" t="s">
        <v>262</v>
      </c>
      <c r="Y90" s="223" t="s">
        <v>241</v>
      </c>
      <c r="Z90" s="212"/>
      <c r="AA90" s="212"/>
      <c r="AB90" s="212"/>
      <c r="AC90" s="212"/>
      <c r="AD90" s="212"/>
      <c r="AE90" s="212"/>
      <c r="AF90" s="212"/>
      <c r="AG90" s="212" t="s">
        <v>1638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55" t="s">
        <v>2016</v>
      </c>
      <c r="D91" s="249"/>
      <c r="E91" s="250">
        <v>35</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267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6"/>
      <c r="D92" s="241"/>
      <c r="E92" s="241"/>
      <c r="F92" s="241"/>
      <c r="G92" s="241"/>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243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29</v>
      </c>
      <c r="B93" s="234" t="s">
        <v>2017</v>
      </c>
      <c r="C93" s="244" t="s">
        <v>2018</v>
      </c>
      <c r="D93" s="235" t="s">
        <v>1702</v>
      </c>
      <c r="E93" s="236">
        <v>35</v>
      </c>
      <c r="F93" s="237">
        <f>H93+J93</f>
        <v>0</v>
      </c>
      <c r="G93" s="237">
        <f>ROUND(E93*F93,2)</f>
        <v>0</v>
      </c>
      <c r="H93" s="238"/>
      <c r="I93" s="237">
        <f>ROUND(E93*H93,2)</f>
        <v>0</v>
      </c>
      <c r="J93" s="238"/>
      <c r="K93" s="237">
        <f>ROUND(E93*J93,2)</f>
        <v>0</v>
      </c>
      <c r="L93" s="237">
        <v>21</v>
      </c>
      <c r="M93" s="237">
        <f>G93*(1+L93/100)</f>
        <v>0</v>
      </c>
      <c r="N93" s="236">
        <v>0</v>
      </c>
      <c r="O93" s="236">
        <f>ROUND(E93*N93,2)</f>
        <v>0</v>
      </c>
      <c r="P93" s="236">
        <v>0</v>
      </c>
      <c r="Q93" s="236">
        <f>ROUND(E93*P93,2)</f>
        <v>0</v>
      </c>
      <c r="R93" s="237"/>
      <c r="S93" s="237" t="s">
        <v>497</v>
      </c>
      <c r="T93" s="239" t="s">
        <v>239</v>
      </c>
      <c r="U93" s="223">
        <v>0</v>
      </c>
      <c r="V93" s="223">
        <f>ROUND(E93*U93,2)</f>
        <v>0</v>
      </c>
      <c r="W93" s="223"/>
      <c r="X93" s="223" t="s">
        <v>262</v>
      </c>
      <c r="Y93" s="223" t="s">
        <v>241</v>
      </c>
      <c r="Z93" s="212"/>
      <c r="AA93" s="212"/>
      <c r="AB93" s="212"/>
      <c r="AC93" s="212"/>
      <c r="AD93" s="212"/>
      <c r="AE93" s="212"/>
      <c r="AF93" s="212"/>
      <c r="AG93" s="212" t="s">
        <v>1638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5"/>
      <c r="D94" s="242"/>
      <c r="E94" s="242"/>
      <c r="F94" s="242"/>
      <c r="G94" s="242"/>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243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3">
        <v>30</v>
      </c>
      <c r="B95" s="234" t="s">
        <v>2019</v>
      </c>
      <c r="C95" s="244" t="s">
        <v>2020</v>
      </c>
      <c r="D95" s="235" t="s">
        <v>1469</v>
      </c>
      <c r="E95" s="236">
        <v>30</v>
      </c>
      <c r="F95" s="237">
        <f>H95+J95</f>
        <v>0</v>
      </c>
      <c r="G95" s="237">
        <f>ROUND(E95*F95,2)</f>
        <v>0</v>
      </c>
      <c r="H95" s="238"/>
      <c r="I95" s="237">
        <f>ROUND(E95*H95,2)</f>
        <v>0</v>
      </c>
      <c r="J95" s="238"/>
      <c r="K95" s="237">
        <f>ROUND(E95*J95,2)</f>
        <v>0</v>
      </c>
      <c r="L95" s="237">
        <v>21</v>
      </c>
      <c r="M95" s="237">
        <f>G95*(1+L95/100)</f>
        <v>0</v>
      </c>
      <c r="N95" s="236">
        <v>0</v>
      </c>
      <c r="O95" s="236">
        <f>ROUND(E95*N95,2)</f>
        <v>0</v>
      </c>
      <c r="P95" s="236">
        <v>0</v>
      </c>
      <c r="Q95" s="236">
        <f>ROUND(E95*P95,2)</f>
        <v>0</v>
      </c>
      <c r="R95" s="237"/>
      <c r="S95" s="237" t="s">
        <v>497</v>
      </c>
      <c r="T95" s="239" t="s">
        <v>239</v>
      </c>
      <c r="U95" s="223">
        <v>0</v>
      </c>
      <c r="V95" s="223">
        <f>ROUND(E95*U95,2)</f>
        <v>0</v>
      </c>
      <c r="W95" s="223"/>
      <c r="X95" s="223" t="s">
        <v>262</v>
      </c>
      <c r="Y95" s="223" t="s">
        <v>241</v>
      </c>
      <c r="Z95" s="212"/>
      <c r="AA95" s="212"/>
      <c r="AB95" s="212"/>
      <c r="AC95" s="212"/>
      <c r="AD95" s="212"/>
      <c r="AE95" s="212"/>
      <c r="AF95" s="212"/>
      <c r="AG95" s="212" t="s">
        <v>1638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5"/>
      <c r="D96" s="242"/>
      <c r="E96" s="242"/>
      <c r="F96" s="242"/>
      <c r="G96" s="242"/>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243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3">
        <v>31</v>
      </c>
      <c r="B97" s="234" t="s">
        <v>2021</v>
      </c>
      <c r="C97" s="244" t="s">
        <v>2022</v>
      </c>
      <c r="D97" s="235" t="s">
        <v>1469</v>
      </c>
      <c r="E97" s="236">
        <v>30</v>
      </c>
      <c r="F97" s="237">
        <f>H97+J97</f>
        <v>0</v>
      </c>
      <c r="G97" s="237">
        <f>ROUND(E97*F97,2)</f>
        <v>0</v>
      </c>
      <c r="H97" s="238"/>
      <c r="I97" s="237">
        <f>ROUND(E97*H97,2)</f>
        <v>0</v>
      </c>
      <c r="J97" s="238"/>
      <c r="K97" s="237">
        <f>ROUND(E97*J97,2)</f>
        <v>0</v>
      </c>
      <c r="L97" s="237">
        <v>21</v>
      </c>
      <c r="M97" s="237">
        <f>G97*(1+L97/100)</f>
        <v>0</v>
      </c>
      <c r="N97" s="236">
        <v>0</v>
      </c>
      <c r="O97" s="236">
        <f>ROUND(E97*N97,2)</f>
        <v>0</v>
      </c>
      <c r="P97" s="236">
        <v>0</v>
      </c>
      <c r="Q97" s="236">
        <f>ROUND(E97*P97,2)</f>
        <v>0</v>
      </c>
      <c r="R97" s="237"/>
      <c r="S97" s="237" t="s">
        <v>497</v>
      </c>
      <c r="T97" s="239" t="s">
        <v>239</v>
      </c>
      <c r="U97" s="223">
        <v>0</v>
      </c>
      <c r="V97" s="223">
        <f>ROUND(E97*U97,2)</f>
        <v>0</v>
      </c>
      <c r="W97" s="223"/>
      <c r="X97" s="223" t="s">
        <v>262</v>
      </c>
      <c r="Y97" s="223" t="s">
        <v>241</v>
      </c>
      <c r="Z97" s="212"/>
      <c r="AA97" s="212"/>
      <c r="AB97" s="212"/>
      <c r="AC97" s="212"/>
      <c r="AD97" s="212"/>
      <c r="AE97" s="212"/>
      <c r="AF97" s="212"/>
      <c r="AG97" s="212" t="s">
        <v>1638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5"/>
      <c r="D98" s="242"/>
      <c r="E98" s="242"/>
      <c r="F98" s="242"/>
      <c r="G98" s="242"/>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243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3">
        <v>32</v>
      </c>
      <c r="B99" s="234" t="s">
        <v>2023</v>
      </c>
      <c r="C99" s="244" t="s">
        <v>2024</v>
      </c>
      <c r="D99" s="235" t="s">
        <v>1469</v>
      </c>
      <c r="E99" s="236">
        <v>30</v>
      </c>
      <c r="F99" s="237">
        <f>H99+J99</f>
        <v>0</v>
      </c>
      <c r="G99" s="237">
        <f>ROUND(E99*F99,2)</f>
        <v>0</v>
      </c>
      <c r="H99" s="238"/>
      <c r="I99" s="237">
        <f>ROUND(E99*H99,2)</f>
        <v>0</v>
      </c>
      <c r="J99" s="238"/>
      <c r="K99" s="237">
        <f>ROUND(E99*J99,2)</f>
        <v>0</v>
      </c>
      <c r="L99" s="237">
        <v>21</v>
      </c>
      <c r="M99" s="237">
        <f>G99*(1+L99/100)</f>
        <v>0</v>
      </c>
      <c r="N99" s="236">
        <v>0</v>
      </c>
      <c r="O99" s="236">
        <f>ROUND(E99*N99,2)</f>
        <v>0</v>
      </c>
      <c r="P99" s="236">
        <v>0</v>
      </c>
      <c r="Q99" s="236">
        <f>ROUND(E99*P99,2)</f>
        <v>0</v>
      </c>
      <c r="R99" s="237"/>
      <c r="S99" s="237" t="s">
        <v>497</v>
      </c>
      <c r="T99" s="239" t="s">
        <v>239</v>
      </c>
      <c r="U99" s="223">
        <v>0</v>
      </c>
      <c r="V99" s="223">
        <f>ROUND(E99*U99,2)</f>
        <v>0</v>
      </c>
      <c r="W99" s="223"/>
      <c r="X99" s="223" t="s">
        <v>262</v>
      </c>
      <c r="Y99" s="223" t="s">
        <v>241</v>
      </c>
      <c r="Z99" s="212"/>
      <c r="AA99" s="212"/>
      <c r="AB99" s="212"/>
      <c r="AC99" s="212"/>
      <c r="AD99" s="212"/>
      <c r="AE99" s="212"/>
      <c r="AF99" s="212"/>
      <c r="AG99" s="212" t="s">
        <v>1638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5"/>
      <c r="D100" s="242"/>
      <c r="E100" s="242"/>
      <c r="F100" s="242"/>
      <c r="G100" s="242"/>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243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3">
        <v>33</v>
      </c>
      <c r="B101" s="234" t="s">
        <v>2025</v>
      </c>
      <c r="C101" s="244" t="s">
        <v>2026</v>
      </c>
      <c r="D101" s="235" t="s">
        <v>1469</v>
      </c>
      <c r="E101" s="236">
        <v>25</v>
      </c>
      <c r="F101" s="237">
        <f>H101+J101</f>
        <v>0</v>
      </c>
      <c r="G101" s="237">
        <f>ROUND(E101*F101,2)</f>
        <v>0</v>
      </c>
      <c r="H101" s="238"/>
      <c r="I101" s="237">
        <f>ROUND(E101*H101,2)</f>
        <v>0</v>
      </c>
      <c r="J101" s="238"/>
      <c r="K101" s="237">
        <f>ROUND(E101*J101,2)</f>
        <v>0</v>
      </c>
      <c r="L101" s="237">
        <v>21</v>
      </c>
      <c r="M101" s="237">
        <f>G101*(1+L101/100)</f>
        <v>0</v>
      </c>
      <c r="N101" s="236">
        <v>0</v>
      </c>
      <c r="O101" s="236">
        <f>ROUND(E101*N101,2)</f>
        <v>0</v>
      </c>
      <c r="P101" s="236">
        <v>0</v>
      </c>
      <c r="Q101" s="236">
        <f>ROUND(E101*P101,2)</f>
        <v>0</v>
      </c>
      <c r="R101" s="237"/>
      <c r="S101" s="237" t="s">
        <v>497</v>
      </c>
      <c r="T101" s="239" t="s">
        <v>239</v>
      </c>
      <c r="U101" s="223">
        <v>0</v>
      </c>
      <c r="V101" s="223">
        <f>ROUND(E101*U101,2)</f>
        <v>0</v>
      </c>
      <c r="W101" s="223"/>
      <c r="X101" s="223" t="s">
        <v>262</v>
      </c>
      <c r="Y101" s="223" t="s">
        <v>241</v>
      </c>
      <c r="Z101" s="212"/>
      <c r="AA101" s="212"/>
      <c r="AB101" s="212"/>
      <c r="AC101" s="212"/>
      <c r="AD101" s="212"/>
      <c r="AE101" s="212"/>
      <c r="AF101" s="212"/>
      <c r="AG101" s="212" t="s">
        <v>1638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45"/>
      <c r="D102" s="242"/>
      <c r="E102" s="242"/>
      <c r="F102" s="242"/>
      <c r="G102" s="242"/>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243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3">
        <v>34</v>
      </c>
      <c r="B103" s="234" t="s">
        <v>2027</v>
      </c>
      <c r="C103" s="244" t="s">
        <v>2028</v>
      </c>
      <c r="D103" s="235" t="s">
        <v>1469</v>
      </c>
      <c r="E103" s="236">
        <v>10</v>
      </c>
      <c r="F103" s="237">
        <f>H103+J103</f>
        <v>0</v>
      </c>
      <c r="G103" s="237">
        <f>ROUND(E103*F103,2)</f>
        <v>0</v>
      </c>
      <c r="H103" s="238"/>
      <c r="I103" s="237">
        <f>ROUND(E103*H103,2)</f>
        <v>0</v>
      </c>
      <c r="J103" s="238"/>
      <c r="K103" s="237">
        <f>ROUND(E103*J103,2)</f>
        <v>0</v>
      </c>
      <c r="L103" s="237">
        <v>21</v>
      </c>
      <c r="M103" s="237">
        <f>G103*(1+L103/100)</f>
        <v>0</v>
      </c>
      <c r="N103" s="236">
        <v>0</v>
      </c>
      <c r="O103" s="236">
        <f>ROUND(E103*N103,2)</f>
        <v>0</v>
      </c>
      <c r="P103" s="236">
        <v>0</v>
      </c>
      <c r="Q103" s="236">
        <f>ROUND(E103*P103,2)</f>
        <v>0</v>
      </c>
      <c r="R103" s="237"/>
      <c r="S103" s="237" t="s">
        <v>497</v>
      </c>
      <c r="T103" s="239" t="s">
        <v>239</v>
      </c>
      <c r="U103" s="223">
        <v>0</v>
      </c>
      <c r="V103" s="223">
        <f>ROUND(E103*U103,2)</f>
        <v>0</v>
      </c>
      <c r="W103" s="223"/>
      <c r="X103" s="223" t="s">
        <v>262</v>
      </c>
      <c r="Y103" s="223" t="s">
        <v>241</v>
      </c>
      <c r="Z103" s="212"/>
      <c r="AA103" s="212"/>
      <c r="AB103" s="212"/>
      <c r="AC103" s="212"/>
      <c r="AD103" s="212"/>
      <c r="AE103" s="212"/>
      <c r="AF103" s="212"/>
      <c r="AG103" s="212" t="s">
        <v>1638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45"/>
      <c r="D104" s="242"/>
      <c r="E104" s="242"/>
      <c r="F104" s="242"/>
      <c r="G104" s="242"/>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243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3">
        <v>35</v>
      </c>
      <c r="B105" s="234" t="s">
        <v>2029</v>
      </c>
      <c r="C105" s="244" t="s">
        <v>2030</v>
      </c>
      <c r="D105" s="235" t="s">
        <v>1717</v>
      </c>
      <c r="E105" s="236">
        <v>10</v>
      </c>
      <c r="F105" s="237">
        <f>H105+J105</f>
        <v>0</v>
      </c>
      <c r="G105" s="237">
        <f>ROUND(E105*F105,2)</f>
        <v>0</v>
      </c>
      <c r="H105" s="238"/>
      <c r="I105" s="237">
        <f>ROUND(E105*H105,2)</f>
        <v>0</v>
      </c>
      <c r="J105" s="238"/>
      <c r="K105" s="237">
        <f>ROUND(E105*J105,2)</f>
        <v>0</v>
      </c>
      <c r="L105" s="237">
        <v>21</v>
      </c>
      <c r="M105" s="237">
        <f>G105*(1+L105/100)</f>
        <v>0</v>
      </c>
      <c r="N105" s="236">
        <v>0</v>
      </c>
      <c r="O105" s="236">
        <f>ROUND(E105*N105,2)</f>
        <v>0</v>
      </c>
      <c r="P105" s="236">
        <v>0</v>
      </c>
      <c r="Q105" s="236">
        <f>ROUND(E105*P105,2)</f>
        <v>0</v>
      </c>
      <c r="R105" s="237"/>
      <c r="S105" s="237" t="s">
        <v>497</v>
      </c>
      <c r="T105" s="239" t="s">
        <v>239</v>
      </c>
      <c r="U105" s="223">
        <v>0</v>
      </c>
      <c r="V105" s="223">
        <f>ROUND(E105*U105,2)</f>
        <v>0</v>
      </c>
      <c r="W105" s="223"/>
      <c r="X105" s="223" t="s">
        <v>262</v>
      </c>
      <c r="Y105" s="223" t="s">
        <v>241</v>
      </c>
      <c r="Z105" s="212"/>
      <c r="AA105" s="212"/>
      <c r="AB105" s="212"/>
      <c r="AC105" s="212"/>
      <c r="AD105" s="212"/>
      <c r="AE105" s="212"/>
      <c r="AF105" s="212"/>
      <c r="AG105" s="212" t="s">
        <v>1638</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5"/>
      <c r="D106" s="242"/>
      <c r="E106" s="242"/>
      <c r="F106" s="242"/>
      <c r="G106" s="242"/>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243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36</v>
      </c>
      <c r="B107" s="234" t="s">
        <v>2031</v>
      </c>
      <c r="C107" s="244" t="s">
        <v>2032</v>
      </c>
      <c r="D107" s="235" t="s">
        <v>1979</v>
      </c>
      <c r="E107" s="236">
        <v>1</v>
      </c>
      <c r="F107" s="237">
        <f>H107+J107</f>
        <v>0</v>
      </c>
      <c r="G107" s="237">
        <f>ROUND(E107*F107,2)</f>
        <v>0</v>
      </c>
      <c r="H107" s="238"/>
      <c r="I107" s="237">
        <f>ROUND(E107*H107,2)</f>
        <v>0</v>
      </c>
      <c r="J107" s="238"/>
      <c r="K107" s="237">
        <f>ROUND(E107*J107,2)</f>
        <v>0</v>
      </c>
      <c r="L107" s="237">
        <v>21</v>
      </c>
      <c r="M107" s="237">
        <f>G107*(1+L107/100)</f>
        <v>0</v>
      </c>
      <c r="N107" s="236">
        <v>0</v>
      </c>
      <c r="O107" s="236">
        <f>ROUND(E107*N107,2)</f>
        <v>0</v>
      </c>
      <c r="P107" s="236">
        <v>0</v>
      </c>
      <c r="Q107" s="236">
        <f>ROUND(E107*P107,2)</f>
        <v>0</v>
      </c>
      <c r="R107" s="237"/>
      <c r="S107" s="237" t="s">
        <v>497</v>
      </c>
      <c r="T107" s="239" t="s">
        <v>239</v>
      </c>
      <c r="U107" s="223">
        <v>0</v>
      </c>
      <c r="V107" s="223">
        <f>ROUND(E107*U107,2)</f>
        <v>0</v>
      </c>
      <c r="W107" s="223"/>
      <c r="X107" s="223" t="s">
        <v>262</v>
      </c>
      <c r="Y107" s="223" t="s">
        <v>241</v>
      </c>
      <c r="Z107" s="212"/>
      <c r="AA107" s="212"/>
      <c r="AB107" s="212"/>
      <c r="AC107" s="212"/>
      <c r="AD107" s="212"/>
      <c r="AE107" s="212"/>
      <c r="AF107" s="212"/>
      <c r="AG107" s="212" t="s">
        <v>1638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5"/>
      <c r="D108" s="242"/>
      <c r="E108" s="242"/>
      <c r="F108" s="242"/>
      <c r="G108" s="242"/>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243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3">
        <v>37</v>
      </c>
      <c r="B109" s="234" t="s">
        <v>2033</v>
      </c>
      <c r="C109" s="244" t="s">
        <v>2034</v>
      </c>
      <c r="D109" s="235" t="s">
        <v>1979</v>
      </c>
      <c r="E109" s="236">
        <v>1</v>
      </c>
      <c r="F109" s="237">
        <f>H109+J109</f>
        <v>0</v>
      </c>
      <c r="G109" s="237">
        <f>ROUND(E109*F109,2)</f>
        <v>0</v>
      </c>
      <c r="H109" s="238"/>
      <c r="I109" s="237">
        <f>ROUND(E109*H109,2)</f>
        <v>0</v>
      </c>
      <c r="J109" s="238"/>
      <c r="K109" s="237">
        <f>ROUND(E109*J109,2)</f>
        <v>0</v>
      </c>
      <c r="L109" s="237">
        <v>21</v>
      </c>
      <c r="M109" s="237">
        <f>G109*(1+L109/100)</f>
        <v>0</v>
      </c>
      <c r="N109" s="236">
        <v>0</v>
      </c>
      <c r="O109" s="236">
        <f>ROUND(E109*N109,2)</f>
        <v>0</v>
      </c>
      <c r="P109" s="236">
        <v>0</v>
      </c>
      <c r="Q109" s="236">
        <f>ROUND(E109*P109,2)</f>
        <v>0</v>
      </c>
      <c r="R109" s="237"/>
      <c r="S109" s="237" t="s">
        <v>497</v>
      </c>
      <c r="T109" s="239" t="s">
        <v>239</v>
      </c>
      <c r="U109" s="223">
        <v>0</v>
      </c>
      <c r="V109" s="223">
        <f>ROUND(E109*U109,2)</f>
        <v>0</v>
      </c>
      <c r="W109" s="223"/>
      <c r="X109" s="223" t="s">
        <v>262</v>
      </c>
      <c r="Y109" s="223" t="s">
        <v>241</v>
      </c>
      <c r="Z109" s="212"/>
      <c r="AA109" s="212"/>
      <c r="AB109" s="212"/>
      <c r="AC109" s="212"/>
      <c r="AD109" s="212"/>
      <c r="AE109" s="212"/>
      <c r="AF109" s="212"/>
      <c r="AG109" s="212" t="s">
        <v>1638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5"/>
      <c r="D110" s="242"/>
      <c r="E110" s="242"/>
      <c r="F110" s="242"/>
      <c r="G110" s="242"/>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243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3">
        <v>38</v>
      </c>
      <c r="B111" s="234" t="s">
        <v>2035</v>
      </c>
      <c r="C111" s="244" t="s">
        <v>2036</v>
      </c>
      <c r="D111" s="235" t="s">
        <v>1979</v>
      </c>
      <c r="E111" s="236">
        <v>1</v>
      </c>
      <c r="F111" s="237">
        <f>H111+J111</f>
        <v>0</v>
      </c>
      <c r="G111" s="237">
        <f>ROUND(E111*F111,2)</f>
        <v>0</v>
      </c>
      <c r="H111" s="238"/>
      <c r="I111" s="237">
        <f>ROUND(E111*H111,2)</f>
        <v>0</v>
      </c>
      <c r="J111" s="238"/>
      <c r="K111" s="237">
        <f>ROUND(E111*J111,2)</f>
        <v>0</v>
      </c>
      <c r="L111" s="237">
        <v>21</v>
      </c>
      <c r="M111" s="237">
        <f>G111*(1+L111/100)</f>
        <v>0</v>
      </c>
      <c r="N111" s="236">
        <v>0</v>
      </c>
      <c r="O111" s="236">
        <f>ROUND(E111*N111,2)</f>
        <v>0</v>
      </c>
      <c r="P111" s="236">
        <v>0</v>
      </c>
      <c r="Q111" s="236">
        <f>ROUND(E111*P111,2)</f>
        <v>0</v>
      </c>
      <c r="R111" s="237"/>
      <c r="S111" s="237" t="s">
        <v>497</v>
      </c>
      <c r="T111" s="239" t="s">
        <v>239</v>
      </c>
      <c r="U111" s="223">
        <v>0</v>
      </c>
      <c r="V111" s="223">
        <f>ROUND(E111*U111,2)</f>
        <v>0</v>
      </c>
      <c r="W111" s="223"/>
      <c r="X111" s="223" t="s">
        <v>262</v>
      </c>
      <c r="Y111" s="223" t="s">
        <v>241</v>
      </c>
      <c r="Z111" s="212"/>
      <c r="AA111" s="212"/>
      <c r="AB111" s="212"/>
      <c r="AC111" s="212"/>
      <c r="AD111" s="212"/>
      <c r="AE111" s="212"/>
      <c r="AF111" s="212"/>
      <c r="AG111" s="212" t="s">
        <v>1638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5"/>
      <c r="D112" s="242"/>
      <c r="E112" s="242"/>
      <c r="F112" s="242"/>
      <c r="G112" s="242"/>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243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33" x14ac:dyDescent="0.2">
      <c r="A113" s="3"/>
      <c r="B113" s="4"/>
      <c r="C113" s="246"/>
      <c r="D113" s="6"/>
      <c r="E113" s="3"/>
      <c r="F113" s="3"/>
      <c r="G113" s="3"/>
      <c r="H113" s="3"/>
      <c r="I113" s="3"/>
      <c r="J113" s="3"/>
      <c r="K113" s="3"/>
      <c r="L113" s="3"/>
      <c r="M113" s="3"/>
      <c r="N113" s="3"/>
      <c r="O113" s="3"/>
      <c r="P113" s="3"/>
      <c r="Q113" s="3"/>
      <c r="R113" s="3"/>
      <c r="S113" s="3"/>
      <c r="T113" s="3"/>
      <c r="U113" s="3"/>
      <c r="V113" s="3"/>
      <c r="W113" s="3"/>
      <c r="X113" s="3"/>
      <c r="Y113" s="3"/>
      <c r="AE113">
        <v>15</v>
      </c>
      <c r="AF113">
        <v>21</v>
      </c>
      <c r="AG113" t="s">
        <v>219</v>
      </c>
    </row>
    <row r="114" spans="1:33" x14ac:dyDescent="0.2">
      <c r="A114" s="215"/>
      <c r="B114" s="216" t="s">
        <v>29</v>
      </c>
      <c r="C114" s="247"/>
      <c r="D114" s="217"/>
      <c r="E114" s="218"/>
      <c r="F114" s="218"/>
      <c r="G114" s="232">
        <f>G8</f>
        <v>0</v>
      </c>
      <c r="H114" s="3"/>
      <c r="I114" s="3"/>
      <c r="J114" s="3"/>
      <c r="K114" s="3"/>
      <c r="L114" s="3"/>
      <c r="M114" s="3"/>
      <c r="N114" s="3"/>
      <c r="O114" s="3"/>
      <c r="P114" s="3"/>
      <c r="Q114" s="3"/>
      <c r="R114" s="3"/>
      <c r="S114" s="3"/>
      <c r="T114" s="3"/>
      <c r="U114" s="3"/>
      <c r="V114" s="3"/>
      <c r="W114" s="3"/>
      <c r="X114" s="3"/>
      <c r="Y114" s="3"/>
      <c r="AE114">
        <f>SUMIF(L7:L112,AE113,G7:G112)</f>
        <v>0</v>
      </c>
      <c r="AF114">
        <f>SUMIF(L7:L112,AF113,G7:G112)</f>
        <v>0</v>
      </c>
      <c r="AG114" t="s">
        <v>255</v>
      </c>
    </row>
    <row r="115" spans="1:33" x14ac:dyDescent="0.2">
      <c r="C115" s="248"/>
      <c r="D115" s="10"/>
      <c r="AG115" t="s">
        <v>256</v>
      </c>
    </row>
    <row r="116" spans="1:33" x14ac:dyDescent="0.2">
      <c r="D116" s="10"/>
    </row>
    <row r="117" spans="1:33" x14ac:dyDescent="0.2">
      <c r="D117" s="10"/>
    </row>
    <row r="118" spans="1:33" x14ac:dyDescent="0.2">
      <c r="D118" s="10"/>
    </row>
    <row r="119" spans="1:33" x14ac:dyDescent="0.2">
      <c r="D119" s="10"/>
    </row>
    <row r="120" spans="1:33" x14ac:dyDescent="0.2">
      <c r="D120" s="10"/>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aV/2Kbas119ppJjrfMO3pYCCxm3hmFRsnSB9093VLQaGUpglth6Xj2h8lwKnkk+zXkXELR02yqbHvEfLlrw3g==" saltValue="kri2KdZjnVqMqdyRm5F3wg==" spinCount="100000" sheet="1" formatRows="0"/>
  <mergeCells count="42">
    <mergeCell ref="C102:G102"/>
    <mergeCell ref="C104:G104"/>
    <mergeCell ref="C106:G106"/>
    <mergeCell ref="C108:G108"/>
    <mergeCell ref="C110:G110"/>
    <mergeCell ref="C112:G112"/>
    <mergeCell ref="C89:G89"/>
    <mergeCell ref="C92:G92"/>
    <mergeCell ref="C94:G94"/>
    <mergeCell ref="C96:G96"/>
    <mergeCell ref="C98:G98"/>
    <mergeCell ref="C100:G100"/>
    <mergeCell ref="C74:G74"/>
    <mergeCell ref="C76:G76"/>
    <mergeCell ref="C78:G78"/>
    <mergeCell ref="C80:G80"/>
    <mergeCell ref="C82:G82"/>
    <mergeCell ref="C87:G87"/>
    <mergeCell ref="C58:G58"/>
    <mergeCell ref="C60:G60"/>
    <mergeCell ref="C66:G66"/>
    <mergeCell ref="C68:G68"/>
    <mergeCell ref="C70:G70"/>
    <mergeCell ref="C72:G72"/>
    <mergeCell ref="C45:G45"/>
    <mergeCell ref="C47:G47"/>
    <mergeCell ref="C50:G50"/>
    <mergeCell ref="C52:G52"/>
    <mergeCell ref="C54:G54"/>
    <mergeCell ref="C56:G56"/>
    <mergeCell ref="C32:G32"/>
    <mergeCell ref="C34:G34"/>
    <mergeCell ref="C36:G36"/>
    <mergeCell ref="C38:G38"/>
    <mergeCell ref="C40:G40"/>
    <mergeCell ref="C42:G42"/>
    <mergeCell ref="A1:G1"/>
    <mergeCell ref="C2:G2"/>
    <mergeCell ref="C3:G3"/>
    <mergeCell ref="C4:G4"/>
    <mergeCell ref="C28:G28"/>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92AA-85FE-41AA-B568-21723859B73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72</v>
      </c>
      <c r="C3" s="201" t="s">
        <v>73</v>
      </c>
      <c r="D3" s="199"/>
      <c r="E3" s="199"/>
      <c r="F3" s="199"/>
      <c r="G3" s="200"/>
      <c r="AC3" s="176" t="s">
        <v>206</v>
      </c>
      <c r="AG3" t="s">
        <v>209</v>
      </c>
    </row>
    <row r="4" spans="1:60" ht="24.95" customHeight="1" x14ac:dyDescent="0.2">
      <c r="A4" s="202" t="s">
        <v>9</v>
      </c>
      <c r="B4" s="203" t="s">
        <v>74</v>
      </c>
      <c r="C4" s="204" t="s">
        <v>75</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112</v>
      </c>
      <c r="C8" s="243" t="s">
        <v>113</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234</v>
      </c>
    </row>
    <row r="9" spans="1:60" ht="22.5" outlineLevel="1" x14ac:dyDescent="0.2">
      <c r="A9" s="233">
        <v>1</v>
      </c>
      <c r="B9" s="234" t="s">
        <v>112</v>
      </c>
      <c r="C9" s="244" t="s">
        <v>2037</v>
      </c>
      <c r="D9" s="235"/>
      <c r="E9" s="236">
        <v>0</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497</v>
      </c>
      <c r="T9" s="239" t="s">
        <v>2038</v>
      </c>
      <c r="U9" s="223">
        <v>0</v>
      </c>
      <c r="V9" s="223">
        <f>ROUND(E9*U9,2)</f>
        <v>0</v>
      </c>
      <c r="W9" s="223"/>
      <c r="X9" s="223" t="s">
        <v>262</v>
      </c>
      <c r="Y9" s="223" t="s">
        <v>241</v>
      </c>
      <c r="Z9" s="212"/>
      <c r="AA9" s="212"/>
      <c r="AB9" s="212"/>
      <c r="AC9" s="212"/>
      <c r="AD9" s="212"/>
      <c r="AE9" s="212"/>
      <c r="AF9" s="212"/>
      <c r="AG9" s="212" t="s">
        <v>263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6" t="s">
        <v>233</v>
      </c>
      <c r="B11" s="227" t="s">
        <v>193</v>
      </c>
      <c r="C11" s="243" t="s">
        <v>194</v>
      </c>
      <c r="D11" s="228"/>
      <c r="E11" s="229"/>
      <c r="F11" s="230"/>
      <c r="G11" s="230">
        <f>SUMIF(AG12:AG49,"&lt;&gt;NOR",G12:G49)</f>
        <v>0</v>
      </c>
      <c r="H11" s="230"/>
      <c r="I11" s="230">
        <f>SUM(I12:I49)</f>
        <v>0</v>
      </c>
      <c r="J11" s="230"/>
      <c r="K11" s="230">
        <f>SUM(K12:K49)</f>
        <v>0</v>
      </c>
      <c r="L11" s="230"/>
      <c r="M11" s="230">
        <f>SUM(M12:M49)</f>
        <v>0</v>
      </c>
      <c r="N11" s="229"/>
      <c r="O11" s="229">
        <f>SUM(O12:O49)</f>
        <v>0</v>
      </c>
      <c r="P11" s="229"/>
      <c r="Q11" s="229">
        <f>SUM(Q12:Q49)</f>
        <v>0</v>
      </c>
      <c r="R11" s="230"/>
      <c r="S11" s="230"/>
      <c r="T11" s="231"/>
      <c r="U11" s="225"/>
      <c r="V11" s="225">
        <f>SUM(V12:V49)</f>
        <v>0</v>
      </c>
      <c r="W11" s="225"/>
      <c r="X11" s="225"/>
      <c r="Y11" s="225"/>
      <c r="AG11" t="s">
        <v>234</v>
      </c>
    </row>
    <row r="12" spans="1:60" outlineLevel="1" x14ac:dyDescent="0.2">
      <c r="A12" s="233">
        <v>2</v>
      </c>
      <c r="B12" s="234" t="s">
        <v>2039</v>
      </c>
      <c r="C12" s="244" t="s">
        <v>2040</v>
      </c>
      <c r="D12" s="235" t="s">
        <v>1866</v>
      </c>
      <c r="E12" s="236">
        <v>1</v>
      </c>
      <c r="F12" s="237">
        <f>H12+J12</f>
        <v>0</v>
      </c>
      <c r="G12" s="237">
        <f>ROUND(E12*F12,2)</f>
        <v>0</v>
      </c>
      <c r="H12" s="238"/>
      <c r="I12" s="237">
        <f>ROUND(E12*H12,2)</f>
        <v>0</v>
      </c>
      <c r="J12" s="238"/>
      <c r="K12" s="237">
        <f>ROUND(E12*J12,2)</f>
        <v>0</v>
      </c>
      <c r="L12" s="237">
        <v>21</v>
      </c>
      <c r="M12" s="237">
        <f>G12*(1+L12/100)</f>
        <v>0</v>
      </c>
      <c r="N12" s="236">
        <v>0</v>
      </c>
      <c r="O12" s="236">
        <f>ROUND(E12*N12,2)</f>
        <v>0</v>
      </c>
      <c r="P12" s="236">
        <v>0</v>
      </c>
      <c r="Q12" s="236">
        <f>ROUND(E12*P12,2)</f>
        <v>0</v>
      </c>
      <c r="R12" s="237"/>
      <c r="S12" s="237" t="s">
        <v>497</v>
      </c>
      <c r="T12" s="239" t="s">
        <v>239</v>
      </c>
      <c r="U12" s="223">
        <v>0</v>
      </c>
      <c r="V12" s="223">
        <f>ROUND(E12*U12,2)</f>
        <v>0</v>
      </c>
      <c r="W12" s="223"/>
      <c r="X12" s="223" t="s">
        <v>262</v>
      </c>
      <c r="Y12" s="223" t="s">
        <v>241</v>
      </c>
      <c r="Z12" s="212"/>
      <c r="AA12" s="212"/>
      <c r="AB12" s="212"/>
      <c r="AC12" s="212"/>
      <c r="AD12" s="212"/>
      <c r="AE12" s="212"/>
      <c r="AF12" s="212"/>
      <c r="AG12" s="212" t="s">
        <v>263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5"/>
      <c r="D13" s="242"/>
      <c r="E13" s="242"/>
      <c r="F13" s="242"/>
      <c r="G13" s="242"/>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243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2041</v>
      </c>
      <c r="C14" s="244" t="s">
        <v>2042</v>
      </c>
      <c r="D14" s="235" t="s">
        <v>1866</v>
      </c>
      <c r="E14" s="236">
        <v>1</v>
      </c>
      <c r="F14" s="237">
        <f>H14+J14</f>
        <v>0</v>
      </c>
      <c r="G14" s="237">
        <f>ROUND(E14*F14,2)</f>
        <v>0</v>
      </c>
      <c r="H14" s="238"/>
      <c r="I14" s="237">
        <f>ROUND(E14*H14,2)</f>
        <v>0</v>
      </c>
      <c r="J14" s="238"/>
      <c r="K14" s="237">
        <f>ROUND(E14*J14,2)</f>
        <v>0</v>
      </c>
      <c r="L14" s="237">
        <v>21</v>
      </c>
      <c r="M14" s="237">
        <f>G14*(1+L14/100)</f>
        <v>0</v>
      </c>
      <c r="N14" s="236">
        <v>0</v>
      </c>
      <c r="O14" s="236">
        <f>ROUND(E14*N14,2)</f>
        <v>0</v>
      </c>
      <c r="P14" s="236">
        <v>0</v>
      </c>
      <c r="Q14" s="236">
        <f>ROUND(E14*P14,2)</f>
        <v>0</v>
      </c>
      <c r="R14" s="237"/>
      <c r="S14" s="237" t="s">
        <v>497</v>
      </c>
      <c r="T14" s="239" t="s">
        <v>239</v>
      </c>
      <c r="U14" s="223">
        <v>0</v>
      </c>
      <c r="V14" s="223">
        <f>ROUND(E14*U14,2)</f>
        <v>0</v>
      </c>
      <c r="W14" s="223"/>
      <c r="X14" s="223" t="s">
        <v>262</v>
      </c>
      <c r="Y14" s="223" t="s">
        <v>241</v>
      </c>
      <c r="Z14" s="212"/>
      <c r="AA14" s="212"/>
      <c r="AB14" s="212"/>
      <c r="AC14" s="212"/>
      <c r="AD14" s="212"/>
      <c r="AE14" s="212"/>
      <c r="AF14" s="212"/>
      <c r="AG14" s="212" t="s">
        <v>263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5"/>
      <c r="D15" s="242"/>
      <c r="E15" s="242"/>
      <c r="F15" s="242"/>
      <c r="G15" s="242"/>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243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3">
        <v>4</v>
      </c>
      <c r="B16" s="234" t="s">
        <v>2043</v>
      </c>
      <c r="C16" s="244" t="s">
        <v>1641</v>
      </c>
      <c r="D16" s="235" t="s">
        <v>1866</v>
      </c>
      <c r="E16" s="236">
        <v>1</v>
      </c>
      <c r="F16" s="237">
        <f>H16+J16</f>
        <v>0</v>
      </c>
      <c r="G16" s="237">
        <f>ROUND(E16*F16,2)</f>
        <v>0</v>
      </c>
      <c r="H16" s="238"/>
      <c r="I16" s="237">
        <f>ROUND(E16*H16,2)</f>
        <v>0</v>
      </c>
      <c r="J16" s="238"/>
      <c r="K16" s="237">
        <f>ROUND(E16*J16,2)</f>
        <v>0</v>
      </c>
      <c r="L16" s="237">
        <v>21</v>
      </c>
      <c r="M16" s="237">
        <f>G16*(1+L16/100)</f>
        <v>0</v>
      </c>
      <c r="N16" s="236">
        <v>0</v>
      </c>
      <c r="O16" s="236">
        <f>ROUND(E16*N16,2)</f>
        <v>0</v>
      </c>
      <c r="P16" s="236">
        <v>0</v>
      </c>
      <c r="Q16" s="236">
        <f>ROUND(E16*P16,2)</f>
        <v>0</v>
      </c>
      <c r="R16" s="237"/>
      <c r="S16" s="237" t="s">
        <v>497</v>
      </c>
      <c r="T16" s="239" t="s">
        <v>239</v>
      </c>
      <c r="U16" s="223">
        <v>0</v>
      </c>
      <c r="V16" s="223">
        <f>ROUND(E16*U16,2)</f>
        <v>0</v>
      </c>
      <c r="W16" s="223"/>
      <c r="X16" s="223" t="s">
        <v>262</v>
      </c>
      <c r="Y16" s="223" t="s">
        <v>241</v>
      </c>
      <c r="Z16" s="212"/>
      <c r="AA16" s="212"/>
      <c r="AB16" s="212"/>
      <c r="AC16" s="212"/>
      <c r="AD16" s="212"/>
      <c r="AE16" s="212"/>
      <c r="AF16" s="212"/>
      <c r="AG16" s="212" t="s">
        <v>263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5"/>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243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3">
        <v>5</v>
      </c>
      <c r="B18" s="234" t="s">
        <v>2044</v>
      </c>
      <c r="C18" s="244" t="s">
        <v>1644</v>
      </c>
      <c r="D18" s="235" t="s">
        <v>1866</v>
      </c>
      <c r="E18" s="236">
        <v>1</v>
      </c>
      <c r="F18" s="237">
        <f>H18+J18</f>
        <v>0</v>
      </c>
      <c r="G18" s="237">
        <f>ROUND(E18*F18,2)</f>
        <v>0</v>
      </c>
      <c r="H18" s="238"/>
      <c r="I18" s="237">
        <f>ROUND(E18*H18,2)</f>
        <v>0</v>
      </c>
      <c r="J18" s="238"/>
      <c r="K18" s="237">
        <f>ROUND(E18*J18,2)</f>
        <v>0</v>
      </c>
      <c r="L18" s="237">
        <v>21</v>
      </c>
      <c r="M18" s="237">
        <f>G18*(1+L18/100)</f>
        <v>0</v>
      </c>
      <c r="N18" s="236">
        <v>0</v>
      </c>
      <c r="O18" s="236">
        <f>ROUND(E18*N18,2)</f>
        <v>0</v>
      </c>
      <c r="P18" s="236">
        <v>0</v>
      </c>
      <c r="Q18" s="236">
        <f>ROUND(E18*P18,2)</f>
        <v>0</v>
      </c>
      <c r="R18" s="237"/>
      <c r="S18" s="237" t="s">
        <v>497</v>
      </c>
      <c r="T18" s="239" t="s">
        <v>239</v>
      </c>
      <c r="U18" s="223">
        <v>0</v>
      </c>
      <c r="V18" s="223">
        <f>ROUND(E18*U18,2)</f>
        <v>0</v>
      </c>
      <c r="W18" s="223"/>
      <c r="X18" s="223" t="s">
        <v>262</v>
      </c>
      <c r="Y18" s="223" t="s">
        <v>241</v>
      </c>
      <c r="Z18" s="212"/>
      <c r="AA18" s="212"/>
      <c r="AB18" s="212"/>
      <c r="AC18" s="212"/>
      <c r="AD18" s="212"/>
      <c r="AE18" s="212"/>
      <c r="AF18" s="212"/>
      <c r="AG18" s="212" t="s">
        <v>263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5"/>
      <c r="D19" s="242"/>
      <c r="E19" s="242"/>
      <c r="F19" s="242"/>
      <c r="G19" s="242"/>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243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6</v>
      </c>
      <c r="B20" s="234" t="s">
        <v>2045</v>
      </c>
      <c r="C20" s="244" t="s">
        <v>2046</v>
      </c>
      <c r="D20" s="235" t="s">
        <v>1866</v>
      </c>
      <c r="E20" s="236">
        <v>1</v>
      </c>
      <c r="F20" s="237">
        <f>H20+J20</f>
        <v>0</v>
      </c>
      <c r="G20" s="237">
        <f>ROUND(E20*F20,2)</f>
        <v>0</v>
      </c>
      <c r="H20" s="238"/>
      <c r="I20" s="237">
        <f>ROUND(E20*H20,2)</f>
        <v>0</v>
      </c>
      <c r="J20" s="238"/>
      <c r="K20" s="237">
        <f>ROUND(E20*J20,2)</f>
        <v>0</v>
      </c>
      <c r="L20" s="237">
        <v>21</v>
      </c>
      <c r="M20" s="237">
        <f>G20*(1+L20/100)</f>
        <v>0</v>
      </c>
      <c r="N20" s="236">
        <v>0</v>
      </c>
      <c r="O20" s="236">
        <f>ROUND(E20*N20,2)</f>
        <v>0</v>
      </c>
      <c r="P20" s="236">
        <v>0</v>
      </c>
      <c r="Q20" s="236">
        <f>ROUND(E20*P20,2)</f>
        <v>0</v>
      </c>
      <c r="R20" s="237"/>
      <c r="S20" s="237" t="s">
        <v>497</v>
      </c>
      <c r="T20" s="239" t="s">
        <v>239</v>
      </c>
      <c r="U20" s="223">
        <v>0</v>
      </c>
      <c r="V20" s="223">
        <f>ROUND(E20*U20,2)</f>
        <v>0</v>
      </c>
      <c r="W20" s="223"/>
      <c r="X20" s="223" t="s">
        <v>262</v>
      </c>
      <c r="Y20" s="223" t="s">
        <v>241</v>
      </c>
      <c r="Z20" s="212"/>
      <c r="AA20" s="212"/>
      <c r="AB20" s="212"/>
      <c r="AC20" s="212"/>
      <c r="AD20" s="212"/>
      <c r="AE20" s="212"/>
      <c r="AF20" s="212"/>
      <c r="AG20" s="212" t="s">
        <v>263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5"/>
      <c r="D21" s="242"/>
      <c r="E21" s="242"/>
      <c r="F21" s="242"/>
      <c r="G21" s="24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243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3">
        <v>7</v>
      </c>
      <c r="B22" s="234" t="s">
        <v>2047</v>
      </c>
      <c r="C22" s="244" t="s">
        <v>2048</v>
      </c>
      <c r="D22" s="235" t="s">
        <v>1866</v>
      </c>
      <c r="E22" s="236">
        <v>1</v>
      </c>
      <c r="F22" s="237">
        <f>H22+J22</f>
        <v>0</v>
      </c>
      <c r="G22" s="237">
        <f>ROUND(E22*F22,2)</f>
        <v>0</v>
      </c>
      <c r="H22" s="238"/>
      <c r="I22" s="237">
        <f>ROUND(E22*H22,2)</f>
        <v>0</v>
      </c>
      <c r="J22" s="238"/>
      <c r="K22" s="237">
        <f>ROUND(E22*J22,2)</f>
        <v>0</v>
      </c>
      <c r="L22" s="237">
        <v>21</v>
      </c>
      <c r="M22" s="237">
        <f>G22*(1+L22/100)</f>
        <v>0</v>
      </c>
      <c r="N22" s="236">
        <v>0</v>
      </c>
      <c r="O22" s="236">
        <f>ROUND(E22*N22,2)</f>
        <v>0</v>
      </c>
      <c r="P22" s="236">
        <v>0</v>
      </c>
      <c r="Q22" s="236">
        <f>ROUND(E22*P22,2)</f>
        <v>0</v>
      </c>
      <c r="R22" s="237"/>
      <c r="S22" s="237" t="s">
        <v>497</v>
      </c>
      <c r="T22" s="239" t="s">
        <v>239</v>
      </c>
      <c r="U22" s="223">
        <v>0</v>
      </c>
      <c r="V22" s="223">
        <f>ROUND(E22*U22,2)</f>
        <v>0</v>
      </c>
      <c r="W22" s="223"/>
      <c r="X22" s="223" t="s">
        <v>262</v>
      </c>
      <c r="Y22" s="223" t="s">
        <v>241</v>
      </c>
      <c r="Z22" s="212"/>
      <c r="AA22" s="212"/>
      <c r="AB22" s="212"/>
      <c r="AC22" s="212"/>
      <c r="AD22" s="212"/>
      <c r="AE22" s="212"/>
      <c r="AF22" s="212"/>
      <c r="AG22" s="212" t="s">
        <v>263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5"/>
      <c r="D23" s="242"/>
      <c r="E23" s="242"/>
      <c r="F23" s="242"/>
      <c r="G23" s="242"/>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8</v>
      </c>
      <c r="B24" s="234" t="s">
        <v>2049</v>
      </c>
      <c r="C24" s="244" t="s">
        <v>1652</v>
      </c>
      <c r="D24" s="235" t="s">
        <v>1866</v>
      </c>
      <c r="E24" s="236">
        <v>1</v>
      </c>
      <c r="F24" s="237">
        <f>H24+J24</f>
        <v>0</v>
      </c>
      <c r="G24" s="237">
        <f>ROUND(E24*F24,2)</f>
        <v>0</v>
      </c>
      <c r="H24" s="238"/>
      <c r="I24" s="237">
        <f>ROUND(E24*H24,2)</f>
        <v>0</v>
      </c>
      <c r="J24" s="238"/>
      <c r="K24" s="237">
        <f>ROUND(E24*J24,2)</f>
        <v>0</v>
      </c>
      <c r="L24" s="237">
        <v>21</v>
      </c>
      <c r="M24" s="237">
        <f>G24*(1+L24/100)</f>
        <v>0</v>
      </c>
      <c r="N24" s="236">
        <v>0</v>
      </c>
      <c r="O24" s="236">
        <f>ROUND(E24*N24,2)</f>
        <v>0</v>
      </c>
      <c r="P24" s="236">
        <v>0</v>
      </c>
      <c r="Q24" s="236">
        <f>ROUND(E24*P24,2)</f>
        <v>0</v>
      </c>
      <c r="R24" s="237"/>
      <c r="S24" s="237" t="s">
        <v>497</v>
      </c>
      <c r="T24" s="239" t="s">
        <v>239</v>
      </c>
      <c r="U24" s="223">
        <v>0</v>
      </c>
      <c r="V24" s="223">
        <f>ROUND(E24*U24,2)</f>
        <v>0</v>
      </c>
      <c r="W24" s="223"/>
      <c r="X24" s="223" t="s">
        <v>262</v>
      </c>
      <c r="Y24" s="223" t="s">
        <v>241</v>
      </c>
      <c r="Z24" s="212"/>
      <c r="AA24" s="212"/>
      <c r="AB24" s="212"/>
      <c r="AC24" s="212"/>
      <c r="AD24" s="212"/>
      <c r="AE24" s="212"/>
      <c r="AF24" s="212"/>
      <c r="AG24" s="212" t="s">
        <v>263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5"/>
      <c r="D25" s="242"/>
      <c r="E25" s="242"/>
      <c r="F25" s="242"/>
      <c r="G25" s="242"/>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3">
        <v>9</v>
      </c>
      <c r="B26" s="234" t="s">
        <v>2050</v>
      </c>
      <c r="C26" s="244" t="s">
        <v>1654</v>
      </c>
      <c r="D26" s="235" t="s">
        <v>1866</v>
      </c>
      <c r="E26" s="236">
        <v>1</v>
      </c>
      <c r="F26" s="237">
        <f>H26+J26</f>
        <v>0</v>
      </c>
      <c r="G26" s="237">
        <f>ROUND(E26*F26,2)</f>
        <v>0</v>
      </c>
      <c r="H26" s="238"/>
      <c r="I26" s="237">
        <f>ROUND(E26*H26,2)</f>
        <v>0</v>
      </c>
      <c r="J26" s="238"/>
      <c r="K26" s="237">
        <f>ROUND(E26*J26,2)</f>
        <v>0</v>
      </c>
      <c r="L26" s="237">
        <v>21</v>
      </c>
      <c r="M26" s="237">
        <f>G26*(1+L26/100)</f>
        <v>0</v>
      </c>
      <c r="N26" s="236">
        <v>0</v>
      </c>
      <c r="O26" s="236">
        <f>ROUND(E26*N26,2)</f>
        <v>0</v>
      </c>
      <c r="P26" s="236">
        <v>0</v>
      </c>
      <c r="Q26" s="236">
        <f>ROUND(E26*P26,2)</f>
        <v>0</v>
      </c>
      <c r="R26" s="237"/>
      <c r="S26" s="237" t="s">
        <v>497</v>
      </c>
      <c r="T26" s="239" t="s">
        <v>239</v>
      </c>
      <c r="U26" s="223">
        <v>0</v>
      </c>
      <c r="V26" s="223">
        <f>ROUND(E26*U26,2)</f>
        <v>0</v>
      </c>
      <c r="W26" s="223"/>
      <c r="X26" s="223" t="s">
        <v>262</v>
      </c>
      <c r="Y26" s="223" t="s">
        <v>241</v>
      </c>
      <c r="Z26" s="212"/>
      <c r="AA26" s="212"/>
      <c r="AB26" s="212"/>
      <c r="AC26" s="212"/>
      <c r="AD26" s="212"/>
      <c r="AE26" s="212"/>
      <c r="AF26" s="212"/>
      <c r="AG26" s="212" t="s">
        <v>263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5"/>
      <c r="D27" s="242"/>
      <c r="E27" s="242"/>
      <c r="F27" s="242"/>
      <c r="G27" s="242"/>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243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3">
        <v>10</v>
      </c>
      <c r="B28" s="234" t="s">
        <v>2051</v>
      </c>
      <c r="C28" s="244" t="s">
        <v>1674</v>
      </c>
      <c r="D28" s="235" t="s">
        <v>1866</v>
      </c>
      <c r="E28" s="236">
        <v>1</v>
      </c>
      <c r="F28" s="237">
        <f>H28+J28</f>
        <v>0</v>
      </c>
      <c r="G28" s="237">
        <f>ROUND(E28*F28,2)</f>
        <v>0</v>
      </c>
      <c r="H28" s="238"/>
      <c r="I28" s="237">
        <f>ROUND(E28*H28,2)</f>
        <v>0</v>
      </c>
      <c r="J28" s="238"/>
      <c r="K28" s="237">
        <f>ROUND(E28*J28,2)</f>
        <v>0</v>
      </c>
      <c r="L28" s="237">
        <v>21</v>
      </c>
      <c r="M28" s="237">
        <f>G28*(1+L28/100)</f>
        <v>0</v>
      </c>
      <c r="N28" s="236">
        <v>0</v>
      </c>
      <c r="O28" s="236">
        <f>ROUND(E28*N28,2)</f>
        <v>0</v>
      </c>
      <c r="P28" s="236">
        <v>0</v>
      </c>
      <c r="Q28" s="236">
        <f>ROUND(E28*P28,2)</f>
        <v>0</v>
      </c>
      <c r="R28" s="237"/>
      <c r="S28" s="237" t="s">
        <v>497</v>
      </c>
      <c r="T28" s="239" t="s">
        <v>239</v>
      </c>
      <c r="U28" s="223">
        <v>0</v>
      </c>
      <c r="V28" s="223">
        <f>ROUND(E28*U28,2)</f>
        <v>0</v>
      </c>
      <c r="W28" s="223"/>
      <c r="X28" s="223" t="s">
        <v>262</v>
      </c>
      <c r="Y28" s="223" t="s">
        <v>241</v>
      </c>
      <c r="Z28" s="212"/>
      <c r="AA28" s="212"/>
      <c r="AB28" s="212"/>
      <c r="AC28" s="212"/>
      <c r="AD28" s="212"/>
      <c r="AE28" s="212"/>
      <c r="AF28" s="212"/>
      <c r="AG28" s="212" t="s">
        <v>263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5"/>
      <c r="D29" s="242"/>
      <c r="E29" s="242"/>
      <c r="F29" s="242"/>
      <c r="G29" s="242"/>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243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3">
        <v>11</v>
      </c>
      <c r="B30" s="234" t="s">
        <v>2052</v>
      </c>
      <c r="C30" s="244" t="s">
        <v>2053</v>
      </c>
      <c r="D30" s="235" t="s">
        <v>1208</v>
      </c>
      <c r="E30" s="236">
        <v>1</v>
      </c>
      <c r="F30" s="237">
        <f>H30+J30</f>
        <v>0</v>
      </c>
      <c r="G30" s="237">
        <f>ROUND(E30*F30,2)</f>
        <v>0</v>
      </c>
      <c r="H30" s="238"/>
      <c r="I30" s="237">
        <f>ROUND(E30*H30,2)</f>
        <v>0</v>
      </c>
      <c r="J30" s="238"/>
      <c r="K30" s="237">
        <f>ROUND(E30*J30,2)</f>
        <v>0</v>
      </c>
      <c r="L30" s="237">
        <v>21</v>
      </c>
      <c r="M30" s="237">
        <f>G30*(1+L30/100)</f>
        <v>0</v>
      </c>
      <c r="N30" s="236">
        <v>0</v>
      </c>
      <c r="O30" s="236">
        <f>ROUND(E30*N30,2)</f>
        <v>0</v>
      </c>
      <c r="P30" s="236">
        <v>0</v>
      </c>
      <c r="Q30" s="236">
        <f>ROUND(E30*P30,2)</f>
        <v>0</v>
      </c>
      <c r="R30" s="237"/>
      <c r="S30" s="237" t="s">
        <v>497</v>
      </c>
      <c r="T30" s="239" t="s">
        <v>239</v>
      </c>
      <c r="U30" s="223">
        <v>0</v>
      </c>
      <c r="V30" s="223">
        <f>ROUND(E30*U30,2)</f>
        <v>0</v>
      </c>
      <c r="W30" s="223"/>
      <c r="X30" s="223" t="s">
        <v>262</v>
      </c>
      <c r="Y30" s="223" t="s">
        <v>241</v>
      </c>
      <c r="Z30" s="212"/>
      <c r="AA30" s="212"/>
      <c r="AB30" s="212"/>
      <c r="AC30" s="212"/>
      <c r="AD30" s="212"/>
      <c r="AE30" s="212"/>
      <c r="AF30" s="212"/>
      <c r="AG30" s="212" t="s">
        <v>263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5"/>
      <c r="D31" s="242"/>
      <c r="E31" s="242"/>
      <c r="F31" s="242"/>
      <c r="G31" s="242"/>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243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3">
        <v>12</v>
      </c>
      <c r="B32" s="234" t="s">
        <v>2054</v>
      </c>
      <c r="C32" s="244" t="s">
        <v>2055</v>
      </c>
      <c r="D32" s="235" t="s">
        <v>1208</v>
      </c>
      <c r="E32" s="236">
        <v>1</v>
      </c>
      <c r="F32" s="237">
        <f>H32+J32</f>
        <v>0</v>
      </c>
      <c r="G32" s="237">
        <f>ROUND(E32*F32,2)</f>
        <v>0</v>
      </c>
      <c r="H32" s="238"/>
      <c r="I32" s="237">
        <f>ROUND(E32*H32,2)</f>
        <v>0</v>
      </c>
      <c r="J32" s="238"/>
      <c r="K32" s="237">
        <f>ROUND(E32*J32,2)</f>
        <v>0</v>
      </c>
      <c r="L32" s="237">
        <v>21</v>
      </c>
      <c r="M32" s="237">
        <f>G32*(1+L32/100)</f>
        <v>0</v>
      </c>
      <c r="N32" s="236">
        <v>0</v>
      </c>
      <c r="O32" s="236">
        <f>ROUND(E32*N32,2)</f>
        <v>0</v>
      </c>
      <c r="P32" s="236">
        <v>0</v>
      </c>
      <c r="Q32" s="236">
        <f>ROUND(E32*P32,2)</f>
        <v>0</v>
      </c>
      <c r="R32" s="237"/>
      <c r="S32" s="237" t="s">
        <v>497</v>
      </c>
      <c r="T32" s="239" t="s">
        <v>239</v>
      </c>
      <c r="U32" s="223">
        <v>0</v>
      </c>
      <c r="V32" s="223">
        <f>ROUND(E32*U32,2)</f>
        <v>0</v>
      </c>
      <c r="W32" s="223"/>
      <c r="X32" s="223" t="s">
        <v>262</v>
      </c>
      <c r="Y32" s="223" t="s">
        <v>241</v>
      </c>
      <c r="Z32" s="212"/>
      <c r="AA32" s="212"/>
      <c r="AB32" s="212"/>
      <c r="AC32" s="212"/>
      <c r="AD32" s="212"/>
      <c r="AE32" s="212"/>
      <c r="AF32" s="212"/>
      <c r="AG32" s="212" t="s">
        <v>263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5"/>
      <c r="D33" s="242"/>
      <c r="E33" s="242"/>
      <c r="F33" s="242"/>
      <c r="G33" s="242"/>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243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3">
        <v>13</v>
      </c>
      <c r="B34" s="234" t="s">
        <v>2056</v>
      </c>
      <c r="C34" s="244" t="s">
        <v>2057</v>
      </c>
      <c r="D34" s="235" t="s">
        <v>1208</v>
      </c>
      <c r="E34" s="236">
        <v>1</v>
      </c>
      <c r="F34" s="237">
        <f>H34+J34</f>
        <v>0</v>
      </c>
      <c r="G34" s="237">
        <f>ROUND(E34*F34,2)</f>
        <v>0</v>
      </c>
      <c r="H34" s="238"/>
      <c r="I34" s="237">
        <f>ROUND(E34*H34,2)</f>
        <v>0</v>
      </c>
      <c r="J34" s="238"/>
      <c r="K34" s="237">
        <f>ROUND(E34*J34,2)</f>
        <v>0</v>
      </c>
      <c r="L34" s="237">
        <v>21</v>
      </c>
      <c r="M34" s="237">
        <f>G34*(1+L34/100)</f>
        <v>0</v>
      </c>
      <c r="N34" s="236">
        <v>0</v>
      </c>
      <c r="O34" s="236">
        <f>ROUND(E34*N34,2)</f>
        <v>0</v>
      </c>
      <c r="P34" s="236">
        <v>0</v>
      </c>
      <c r="Q34" s="236">
        <f>ROUND(E34*P34,2)</f>
        <v>0</v>
      </c>
      <c r="R34" s="237"/>
      <c r="S34" s="237" t="s">
        <v>497</v>
      </c>
      <c r="T34" s="239" t="s">
        <v>239</v>
      </c>
      <c r="U34" s="223">
        <v>0</v>
      </c>
      <c r="V34" s="223">
        <f>ROUND(E34*U34,2)</f>
        <v>0</v>
      </c>
      <c r="W34" s="223"/>
      <c r="X34" s="223" t="s">
        <v>262</v>
      </c>
      <c r="Y34" s="223" t="s">
        <v>241</v>
      </c>
      <c r="Z34" s="212"/>
      <c r="AA34" s="212"/>
      <c r="AB34" s="212"/>
      <c r="AC34" s="212"/>
      <c r="AD34" s="212"/>
      <c r="AE34" s="212"/>
      <c r="AF34" s="212"/>
      <c r="AG34" s="212" t="s">
        <v>263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5"/>
      <c r="D35" s="242"/>
      <c r="E35" s="242"/>
      <c r="F35" s="242"/>
      <c r="G35" s="242"/>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243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3">
        <v>14</v>
      </c>
      <c r="B36" s="234" t="s">
        <v>2058</v>
      </c>
      <c r="C36" s="244" t="s">
        <v>2059</v>
      </c>
      <c r="D36" s="235" t="s">
        <v>1208</v>
      </c>
      <c r="E36" s="236">
        <v>1</v>
      </c>
      <c r="F36" s="237">
        <f>H36+J36</f>
        <v>0</v>
      </c>
      <c r="G36" s="237">
        <f>ROUND(E36*F36,2)</f>
        <v>0</v>
      </c>
      <c r="H36" s="238"/>
      <c r="I36" s="237">
        <f>ROUND(E36*H36,2)</f>
        <v>0</v>
      </c>
      <c r="J36" s="238"/>
      <c r="K36" s="237">
        <f>ROUND(E36*J36,2)</f>
        <v>0</v>
      </c>
      <c r="L36" s="237">
        <v>21</v>
      </c>
      <c r="M36" s="237">
        <f>G36*(1+L36/100)</f>
        <v>0</v>
      </c>
      <c r="N36" s="236">
        <v>0</v>
      </c>
      <c r="O36" s="236">
        <f>ROUND(E36*N36,2)</f>
        <v>0</v>
      </c>
      <c r="P36" s="236">
        <v>0</v>
      </c>
      <c r="Q36" s="236">
        <f>ROUND(E36*P36,2)</f>
        <v>0</v>
      </c>
      <c r="R36" s="237"/>
      <c r="S36" s="237" t="s">
        <v>497</v>
      </c>
      <c r="T36" s="239" t="s">
        <v>239</v>
      </c>
      <c r="U36" s="223">
        <v>0</v>
      </c>
      <c r="V36" s="223">
        <f>ROUND(E36*U36,2)</f>
        <v>0</v>
      </c>
      <c r="W36" s="223"/>
      <c r="X36" s="223" t="s">
        <v>262</v>
      </c>
      <c r="Y36" s="223" t="s">
        <v>241</v>
      </c>
      <c r="Z36" s="212"/>
      <c r="AA36" s="212"/>
      <c r="AB36" s="212"/>
      <c r="AC36" s="212"/>
      <c r="AD36" s="212"/>
      <c r="AE36" s="212"/>
      <c r="AF36" s="212"/>
      <c r="AG36" s="212" t="s">
        <v>263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5"/>
      <c r="D37" s="242"/>
      <c r="E37" s="242"/>
      <c r="F37" s="242"/>
      <c r="G37" s="242"/>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243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3">
        <v>15</v>
      </c>
      <c r="B38" s="234" t="s">
        <v>2060</v>
      </c>
      <c r="C38" s="244" t="s">
        <v>1664</v>
      </c>
      <c r="D38" s="235" t="s">
        <v>1208</v>
      </c>
      <c r="E38" s="236">
        <v>1</v>
      </c>
      <c r="F38" s="237">
        <f>H38+J38</f>
        <v>0</v>
      </c>
      <c r="G38" s="237">
        <f>ROUND(E38*F38,2)</f>
        <v>0</v>
      </c>
      <c r="H38" s="238"/>
      <c r="I38" s="237">
        <f>ROUND(E38*H38,2)</f>
        <v>0</v>
      </c>
      <c r="J38" s="238"/>
      <c r="K38" s="237">
        <f>ROUND(E38*J38,2)</f>
        <v>0</v>
      </c>
      <c r="L38" s="237">
        <v>21</v>
      </c>
      <c r="M38" s="237">
        <f>G38*(1+L38/100)</f>
        <v>0</v>
      </c>
      <c r="N38" s="236">
        <v>0</v>
      </c>
      <c r="O38" s="236">
        <f>ROUND(E38*N38,2)</f>
        <v>0</v>
      </c>
      <c r="P38" s="236">
        <v>0</v>
      </c>
      <c r="Q38" s="236">
        <f>ROUND(E38*P38,2)</f>
        <v>0</v>
      </c>
      <c r="R38" s="237"/>
      <c r="S38" s="237" t="s">
        <v>497</v>
      </c>
      <c r="T38" s="239" t="s">
        <v>239</v>
      </c>
      <c r="U38" s="223">
        <v>0</v>
      </c>
      <c r="V38" s="223">
        <f>ROUND(E38*U38,2)</f>
        <v>0</v>
      </c>
      <c r="W38" s="223"/>
      <c r="X38" s="223" t="s">
        <v>262</v>
      </c>
      <c r="Y38" s="223" t="s">
        <v>241</v>
      </c>
      <c r="Z38" s="212"/>
      <c r="AA38" s="212"/>
      <c r="AB38" s="212"/>
      <c r="AC38" s="212"/>
      <c r="AD38" s="212"/>
      <c r="AE38" s="212"/>
      <c r="AF38" s="212"/>
      <c r="AG38" s="212" t="s">
        <v>263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5"/>
      <c r="D39" s="242"/>
      <c r="E39" s="242"/>
      <c r="F39" s="242"/>
      <c r="G39" s="242"/>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243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3">
        <v>16</v>
      </c>
      <c r="B40" s="234" t="s">
        <v>2061</v>
      </c>
      <c r="C40" s="244" t="s">
        <v>2062</v>
      </c>
      <c r="D40" s="235" t="s">
        <v>1208</v>
      </c>
      <c r="E40" s="236">
        <v>1</v>
      </c>
      <c r="F40" s="237">
        <f>H40+J40</f>
        <v>0</v>
      </c>
      <c r="G40" s="237">
        <f>ROUND(E40*F40,2)</f>
        <v>0</v>
      </c>
      <c r="H40" s="238"/>
      <c r="I40" s="237">
        <f>ROUND(E40*H40,2)</f>
        <v>0</v>
      </c>
      <c r="J40" s="238"/>
      <c r="K40" s="237">
        <f>ROUND(E40*J40,2)</f>
        <v>0</v>
      </c>
      <c r="L40" s="237">
        <v>21</v>
      </c>
      <c r="M40" s="237">
        <f>G40*(1+L40/100)</f>
        <v>0</v>
      </c>
      <c r="N40" s="236">
        <v>0</v>
      </c>
      <c r="O40" s="236">
        <f>ROUND(E40*N40,2)</f>
        <v>0</v>
      </c>
      <c r="P40" s="236">
        <v>0</v>
      </c>
      <c r="Q40" s="236">
        <f>ROUND(E40*P40,2)</f>
        <v>0</v>
      </c>
      <c r="R40" s="237"/>
      <c r="S40" s="237" t="s">
        <v>497</v>
      </c>
      <c r="T40" s="239" t="s">
        <v>239</v>
      </c>
      <c r="U40" s="223">
        <v>0</v>
      </c>
      <c r="V40" s="223">
        <f>ROUND(E40*U40,2)</f>
        <v>0</v>
      </c>
      <c r="W40" s="223"/>
      <c r="X40" s="223" t="s">
        <v>262</v>
      </c>
      <c r="Y40" s="223" t="s">
        <v>241</v>
      </c>
      <c r="Z40" s="212"/>
      <c r="AA40" s="212"/>
      <c r="AB40" s="212"/>
      <c r="AC40" s="212"/>
      <c r="AD40" s="212"/>
      <c r="AE40" s="212"/>
      <c r="AF40" s="212"/>
      <c r="AG40" s="212" t="s">
        <v>263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5"/>
      <c r="D41" s="242"/>
      <c r="E41" s="242"/>
      <c r="F41" s="242"/>
      <c r="G41" s="242"/>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243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3">
        <v>17</v>
      </c>
      <c r="B42" s="234" t="s">
        <v>2063</v>
      </c>
      <c r="C42" s="244" t="s">
        <v>2064</v>
      </c>
      <c r="D42" s="235" t="s">
        <v>1208</v>
      </c>
      <c r="E42" s="236">
        <v>1</v>
      </c>
      <c r="F42" s="237">
        <f>H42+J42</f>
        <v>0</v>
      </c>
      <c r="G42" s="237">
        <f>ROUND(E42*F42,2)</f>
        <v>0</v>
      </c>
      <c r="H42" s="238"/>
      <c r="I42" s="237">
        <f>ROUND(E42*H42,2)</f>
        <v>0</v>
      </c>
      <c r="J42" s="238"/>
      <c r="K42" s="237">
        <f>ROUND(E42*J42,2)</f>
        <v>0</v>
      </c>
      <c r="L42" s="237">
        <v>21</v>
      </c>
      <c r="M42" s="237">
        <f>G42*(1+L42/100)</f>
        <v>0</v>
      </c>
      <c r="N42" s="236">
        <v>0</v>
      </c>
      <c r="O42" s="236">
        <f>ROUND(E42*N42,2)</f>
        <v>0</v>
      </c>
      <c r="P42" s="236">
        <v>0</v>
      </c>
      <c r="Q42" s="236">
        <f>ROUND(E42*P42,2)</f>
        <v>0</v>
      </c>
      <c r="R42" s="237"/>
      <c r="S42" s="237" t="s">
        <v>497</v>
      </c>
      <c r="T42" s="239" t="s">
        <v>239</v>
      </c>
      <c r="U42" s="223">
        <v>0</v>
      </c>
      <c r="V42" s="223">
        <f>ROUND(E42*U42,2)</f>
        <v>0</v>
      </c>
      <c r="W42" s="223"/>
      <c r="X42" s="223" t="s">
        <v>262</v>
      </c>
      <c r="Y42" s="223" t="s">
        <v>241</v>
      </c>
      <c r="Z42" s="212"/>
      <c r="AA42" s="212"/>
      <c r="AB42" s="212"/>
      <c r="AC42" s="212"/>
      <c r="AD42" s="212"/>
      <c r="AE42" s="212"/>
      <c r="AF42" s="212"/>
      <c r="AG42" s="212" t="s">
        <v>263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5"/>
      <c r="D43" s="242"/>
      <c r="E43" s="242"/>
      <c r="F43" s="242"/>
      <c r="G43" s="242"/>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243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3">
        <v>18</v>
      </c>
      <c r="B44" s="234" t="s">
        <v>2065</v>
      </c>
      <c r="C44" s="244" t="s">
        <v>2066</v>
      </c>
      <c r="D44" s="235" t="s">
        <v>1208</v>
      </c>
      <c r="E44" s="236">
        <v>1</v>
      </c>
      <c r="F44" s="237">
        <f>H44+J44</f>
        <v>0</v>
      </c>
      <c r="G44" s="237">
        <f>ROUND(E44*F44,2)</f>
        <v>0</v>
      </c>
      <c r="H44" s="238"/>
      <c r="I44" s="237">
        <f>ROUND(E44*H44,2)</f>
        <v>0</v>
      </c>
      <c r="J44" s="238"/>
      <c r="K44" s="237">
        <f>ROUND(E44*J44,2)</f>
        <v>0</v>
      </c>
      <c r="L44" s="237">
        <v>21</v>
      </c>
      <c r="M44" s="237">
        <f>G44*(1+L44/100)</f>
        <v>0</v>
      </c>
      <c r="N44" s="236">
        <v>0</v>
      </c>
      <c r="O44" s="236">
        <f>ROUND(E44*N44,2)</f>
        <v>0</v>
      </c>
      <c r="P44" s="236">
        <v>0</v>
      </c>
      <c r="Q44" s="236">
        <f>ROUND(E44*P44,2)</f>
        <v>0</v>
      </c>
      <c r="R44" s="237"/>
      <c r="S44" s="237" t="s">
        <v>497</v>
      </c>
      <c r="T44" s="239" t="s">
        <v>239</v>
      </c>
      <c r="U44" s="223">
        <v>0</v>
      </c>
      <c r="V44" s="223">
        <f>ROUND(E44*U44,2)</f>
        <v>0</v>
      </c>
      <c r="W44" s="223"/>
      <c r="X44" s="223" t="s">
        <v>262</v>
      </c>
      <c r="Y44" s="223" t="s">
        <v>241</v>
      </c>
      <c r="Z44" s="212"/>
      <c r="AA44" s="212"/>
      <c r="AB44" s="212"/>
      <c r="AC44" s="212"/>
      <c r="AD44" s="212"/>
      <c r="AE44" s="212"/>
      <c r="AF44" s="212"/>
      <c r="AG44" s="212" t="s">
        <v>263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5"/>
      <c r="D45" s="242"/>
      <c r="E45" s="242"/>
      <c r="F45" s="242"/>
      <c r="G45" s="242"/>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243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3">
        <v>19</v>
      </c>
      <c r="B46" s="234" t="s">
        <v>2067</v>
      </c>
      <c r="C46" s="244" t="s">
        <v>2068</v>
      </c>
      <c r="D46" s="235" t="s">
        <v>1208</v>
      </c>
      <c r="E46" s="236">
        <v>1</v>
      </c>
      <c r="F46" s="237">
        <f>H46+J46</f>
        <v>0</v>
      </c>
      <c r="G46" s="237">
        <f>ROUND(E46*F46,2)</f>
        <v>0</v>
      </c>
      <c r="H46" s="238"/>
      <c r="I46" s="237">
        <f>ROUND(E46*H46,2)</f>
        <v>0</v>
      </c>
      <c r="J46" s="238"/>
      <c r="K46" s="237">
        <f>ROUND(E46*J46,2)</f>
        <v>0</v>
      </c>
      <c r="L46" s="237">
        <v>21</v>
      </c>
      <c r="M46" s="237">
        <f>G46*(1+L46/100)</f>
        <v>0</v>
      </c>
      <c r="N46" s="236">
        <v>0</v>
      </c>
      <c r="O46" s="236">
        <f>ROUND(E46*N46,2)</f>
        <v>0</v>
      </c>
      <c r="P46" s="236">
        <v>0</v>
      </c>
      <c r="Q46" s="236">
        <f>ROUND(E46*P46,2)</f>
        <v>0</v>
      </c>
      <c r="R46" s="237"/>
      <c r="S46" s="237" t="s">
        <v>497</v>
      </c>
      <c r="T46" s="239" t="s">
        <v>239</v>
      </c>
      <c r="U46" s="223">
        <v>0</v>
      </c>
      <c r="V46" s="223">
        <f>ROUND(E46*U46,2)</f>
        <v>0</v>
      </c>
      <c r="W46" s="223"/>
      <c r="X46" s="223" t="s">
        <v>262</v>
      </c>
      <c r="Y46" s="223" t="s">
        <v>241</v>
      </c>
      <c r="Z46" s="212"/>
      <c r="AA46" s="212"/>
      <c r="AB46" s="212"/>
      <c r="AC46" s="212"/>
      <c r="AD46" s="212"/>
      <c r="AE46" s="212"/>
      <c r="AF46" s="212"/>
      <c r="AG46" s="212" t="s">
        <v>263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5"/>
      <c r="D47" s="242"/>
      <c r="E47" s="242"/>
      <c r="F47" s="242"/>
      <c r="G47" s="242"/>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243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3">
        <v>20</v>
      </c>
      <c r="B48" s="234" t="s">
        <v>2069</v>
      </c>
      <c r="C48" s="244" t="s">
        <v>2070</v>
      </c>
      <c r="D48" s="235" t="s">
        <v>1208</v>
      </c>
      <c r="E48" s="236">
        <v>1</v>
      </c>
      <c r="F48" s="237">
        <f>H48+J48</f>
        <v>0</v>
      </c>
      <c r="G48" s="237">
        <f>ROUND(E48*F48,2)</f>
        <v>0</v>
      </c>
      <c r="H48" s="238"/>
      <c r="I48" s="237">
        <f>ROUND(E48*H48,2)</f>
        <v>0</v>
      </c>
      <c r="J48" s="238"/>
      <c r="K48" s="237">
        <f>ROUND(E48*J48,2)</f>
        <v>0</v>
      </c>
      <c r="L48" s="237">
        <v>21</v>
      </c>
      <c r="M48" s="237">
        <f>G48*(1+L48/100)</f>
        <v>0</v>
      </c>
      <c r="N48" s="236">
        <v>0</v>
      </c>
      <c r="O48" s="236">
        <f>ROUND(E48*N48,2)</f>
        <v>0</v>
      </c>
      <c r="P48" s="236">
        <v>0</v>
      </c>
      <c r="Q48" s="236">
        <f>ROUND(E48*P48,2)</f>
        <v>0</v>
      </c>
      <c r="R48" s="237"/>
      <c r="S48" s="237" t="s">
        <v>497</v>
      </c>
      <c r="T48" s="239" t="s">
        <v>239</v>
      </c>
      <c r="U48" s="223">
        <v>0</v>
      </c>
      <c r="V48" s="223">
        <f>ROUND(E48*U48,2)</f>
        <v>0</v>
      </c>
      <c r="W48" s="223"/>
      <c r="X48" s="223" t="s">
        <v>262</v>
      </c>
      <c r="Y48" s="223" t="s">
        <v>241</v>
      </c>
      <c r="Z48" s="212"/>
      <c r="AA48" s="212"/>
      <c r="AB48" s="212"/>
      <c r="AC48" s="212"/>
      <c r="AD48" s="212"/>
      <c r="AE48" s="212"/>
      <c r="AF48" s="212"/>
      <c r="AG48" s="212" t="s">
        <v>263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5"/>
      <c r="D49" s="242"/>
      <c r="E49" s="242"/>
      <c r="F49" s="242"/>
      <c r="G49" s="242"/>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243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46"/>
      <c r="D50" s="6"/>
      <c r="E50" s="3"/>
      <c r="F50" s="3"/>
      <c r="G50" s="3"/>
      <c r="H50" s="3"/>
      <c r="I50" s="3"/>
      <c r="J50" s="3"/>
      <c r="K50" s="3"/>
      <c r="L50" s="3"/>
      <c r="M50" s="3"/>
      <c r="N50" s="3"/>
      <c r="O50" s="3"/>
      <c r="P50" s="3"/>
      <c r="Q50" s="3"/>
      <c r="R50" s="3"/>
      <c r="S50" s="3"/>
      <c r="T50" s="3"/>
      <c r="U50" s="3"/>
      <c r="V50" s="3"/>
      <c r="W50" s="3"/>
      <c r="X50" s="3"/>
      <c r="Y50" s="3"/>
      <c r="AE50">
        <v>15</v>
      </c>
      <c r="AF50">
        <v>21</v>
      </c>
      <c r="AG50" t="s">
        <v>219</v>
      </c>
    </row>
    <row r="51" spans="1:60" x14ac:dyDescent="0.2">
      <c r="A51" s="215"/>
      <c r="B51" s="216" t="s">
        <v>29</v>
      </c>
      <c r="C51" s="247"/>
      <c r="D51" s="217"/>
      <c r="E51" s="218"/>
      <c r="F51" s="218"/>
      <c r="G51" s="232">
        <f>G8+G11</f>
        <v>0</v>
      </c>
      <c r="H51" s="3"/>
      <c r="I51" s="3"/>
      <c r="J51" s="3"/>
      <c r="K51" s="3"/>
      <c r="L51" s="3"/>
      <c r="M51" s="3"/>
      <c r="N51" s="3"/>
      <c r="O51" s="3"/>
      <c r="P51" s="3"/>
      <c r="Q51" s="3"/>
      <c r="R51" s="3"/>
      <c r="S51" s="3"/>
      <c r="T51" s="3"/>
      <c r="U51" s="3"/>
      <c r="V51" s="3"/>
      <c r="W51" s="3"/>
      <c r="X51" s="3"/>
      <c r="Y51" s="3"/>
      <c r="AE51">
        <f>SUMIF(L7:L49,AE50,G7:G49)</f>
        <v>0</v>
      </c>
      <c r="AF51">
        <f>SUMIF(L7:L49,AF50,G7:G49)</f>
        <v>0</v>
      </c>
      <c r="AG51" t="s">
        <v>255</v>
      </c>
    </row>
    <row r="52" spans="1:60" x14ac:dyDescent="0.2">
      <c r="C52" s="248"/>
      <c r="D52" s="10"/>
      <c r="AG52" t="s">
        <v>256</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O2DtdQgmSdvC0q8vSgG9hxNPz/yK90Cc0CSALJREro+Puf3WEuPFVR1WiVLAVhAY5UrAxghy5aFhhNpGBgU4g==" saltValue="J/sn/cGoqWBASBO5/WgWdw==" spinCount="100000" sheet="1" formatRows="0"/>
  <mergeCells count="24">
    <mergeCell ref="C39:G39"/>
    <mergeCell ref="C41:G41"/>
    <mergeCell ref="C43:G43"/>
    <mergeCell ref="C45:G45"/>
    <mergeCell ref="C47:G47"/>
    <mergeCell ref="C49:G49"/>
    <mergeCell ref="C27:G27"/>
    <mergeCell ref="C29:G29"/>
    <mergeCell ref="C31:G31"/>
    <mergeCell ref="C33:G33"/>
    <mergeCell ref="C35:G35"/>
    <mergeCell ref="C37:G37"/>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4EBE-F88D-42BB-B674-362D58C7B49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18" max="18" width="6.85546875" customWidth="1"/>
    <col min="20" max="25" width="0" hidden="1" customWidth="1"/>
    <col min="29" max="29" width="0" hidden="1" customWidth="1"/>
    <col min="31" max="41" width="0" hidden="1" customWidth="1"/>
  </cols>
  <sheetData>
    <row r="1" spans="1:60" ht="15.75" customHeight="1" x14ac:dyDescent="0.25">
      <c r="A1" s="197" t="s">
        <v>257</v>
      </c>
      <c r="B1" s="197"/>
      <c r="C1" s="197"/>
      <c r="D1" s="197"/>
      <c r="E1" s="197"/>
      <c r="F1" s="197"/>
      <c r="G1" s="197"/>
      <c r="AG1" t="s">
        <v>205</v>
      </c>
    </row>
    <row r="2" spans="1:60" ht="24.95" customHeight="1" x14ac:dyDescent="0.2">
      <c r="A2" s="198" t="s">
        <v>7</v>
      </c>
      <c r="B2" s="49" t="s">
        <v>44</v>
      </c>
      <c r="C2" s="201" t="s">
        <v>45</v>
      </c>
      <c r="D2" s="199"/>
      <c r="E2" s="199"/>
      <c r="F2" s="199"/>
      <c r="G2" s="200"/>
      <c r="AG2" t="s">
        <v>206</v>
      </c>
    </row>
    <row r="3" spans="1:60" ht="24.95" customHeight="1" x14ac:dyDescent="0.2">
      <c r="A3" s="198" t="s">
        <v>8</v>
      </c>
      <c r="B3" s="49" t="s">
        <v>76</v>
      </c>
      <c r="C3" s="201" t="s">
        <v>77</v>
      </c>
      <c r="D3" s="199"/>
      <c r="E3" s="199"/>
      <c r="F3" s="199"/>
      <c r="G3" s="200"/>
      <c r="AC3" s="176" t="s">
        <v>206</v>
      </c>
      <c r="AG3" t="s">
        <v>209</v>
      </c>
    </row>
    <row r="4" spans="1:60" ht="24.95" customHeight="1" x14ac:dyDescent="0.2">
      <c r="A4" s="202" t="s">
        <v>9</v>
      </c>
      <c r="B4" s="203" t="s">
        <v>78</v>
      </c>
      <c r="C4" s="204" t="s">
        <v>77</v>
      </c>
      <c r="D4" s="205"/>
      <c r="E4" s="205"/>
      <c r="F4" s="205"/>
      <c r="G4" s="206"/>
      <c r="AG4" t="s">
        <v>210</v>
      </c>
    </row>
    <row r="5" spans="1:60" x14ac:dyDescent="0.2">
      <c r="D5" s="10"/>
    </row>
    <row r="6" spans="1:60" ht="38.25" x14ac:dyDescent="0.2">
      <c r="A6" s="208" t="s">
        <v>211</v>
      </c>
      <c r="B6" s="210" t="s">
        <v>212</v>
      </c>
      <c r="C6" s="210" t="s">
        <v>213</v>
      </c>
      <c r="D6" s="209" t="s">
        <v>214</v>
      </c>
      <c r="E6" s="208" t="s">
        <v>215</v>
      </c>
      <c r="F6" s="207" t="s">
        <v>216</v>
      </c>
      <c r="G6" s="208" t="s">
        <v>29</v>
      </c>
      <c r="H6" s="211" t="s">
        <v>30</v>
      </c>
      <c r="I6" s="211" t="s">
        <v>217</v>
      </c>
      <c r="J6" s="211" t="s">
        <v>31</v>
      </c>
      <c r="K6" s="211" t="s">
        <v>218</v>
      </c>
      <c r="L6" s="211" t="s">
        <v>219</v>
      </c>
      <c r="M6" s="211" t="s">
        <v>220</v>
      </c>
      <c r="N6" s="211" t="s">
        <v>221</v>
      </c>
      <c r="O6" s="211" t="s">
        <v>222</v>
      </c>
      <c r="P6" s="211" t="s">
        <v>223</v>
      </c>
      <c r="Q6" s="211" t="s">
        <v>224</v>
      </c>
      <c r="R6" s="211" t="s">
        <v>225</v>
      </c>
      <c r="S6" s="211" t="s">
        <v>226</v>
      </c>
      <c r="T6" s="211" t="s">
        <v>227</v>
      </c>
      <c r="U6" s="211" t="s">
        <v>228</v>
      </c>
      <c r="V6" s="211" t="s">
        <v>229</v>
      </c>
      <c r="W6" s="211" t="s">
        <v>230</v>
      </c>
      <c r="X6" s="211" t="s">
        <v>231</v>
      </c>
      <c r="Y6" s="211" t="s">
        <v>232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233</v>
      </c>
      <c r="B8" s="227" t="s">
        <v>112</v>
      </c>
      <c r="C8" s="243" t="s">
        <v>113</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234</v>
      </c>
    </row>
    <row r="9" spans="1:60" ht="22.5" outlineLevel="1" x14ac:dyDescent="0.2">
      <c r="A9" s="233">
        <v>1</v>
      </c>
      <c r="B9" s="234" t="s">
        <v>112</v>
      </c>
      <c r="C9" s="244" t="s">
        <v>2037</v>
      </c>
      <c r="D9" s="235"/>
      <c r="E9" s="236">
        <v>0</v>
      </c>
      <c r="F9" s="237">
        <f>H9+J9</f>
        <v>0</v>
      </c>
      <c r="G9" s="237">
        <f>ROUND(E9*F9,2)</f>
        <v>0</v>
      </c>
      <c r="H9" s="238"/>
      <c r="I9" s="237">
        <f>ROUND(E9*H9,2)</f>
        <v>0</v>
      </c>
      <c r="J9" s="238"/>
      <c r="K9" s="237">
        <f>ROUND(E9*J9,2)</f>
        <v>0</v>
      </c>
      <c r="L9" s="237">
        <v>21</v>
      </c>
      <c r="M9" s="237">
        <f>G9*(1+L9/100)</f>
        <v>0</v>
      </c>
      <c r="N9" s="236">
        <v>0</v>
      </c>
      <c r="O9" s="236">
        <f>ROUND(E9*N9,2)</f>
        <v>0</v>
      </c>
      <c r="P9" s="236">
        <v>0</v>
      </c>
      <c r="Q9" s="236">
        <f>ROUND(E9*P9,2)</f>
        <v>0</v>
      </c>
      <c r="R9" s="237"/>
      <c r="S9" s="237" t="s">
        <v>497</v>
      </c>
      <c r="T9" s="239" t="s">
        <v>2038</v>
      </c>
      <c r="U9" s="223">
        <v>0</v>
      </c>
      <c r="V9" s="223">
        <f>ROUND(E9*U9,2)</f>
        <v>0</v>
      </c>
      <c r="W9" s="223"/>
      <c r="X9" s="223" t="s">
        <v>262</v>
      </c>
      <c r="Y9" s="223" t="s">
        <v>241</v>
      </c>
      <c r="Z9" s="212"/>
      <c r="AA9" s="212"/>
      <c r="AB9" s="212"/>
      <c r="AC9" s="212"/>
      <c r="AD9" s="212"/>
      <c r="AE9" s="212"/>
      <c r="AF9" s="212"/>
      <c r="AG9" s="212" t="s">
        <v>263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c r="D10" s="242"/>
      <c r="E10" s="242"/>
      <c r="F10" s="242"/>
      <c r="G10" s="242"/>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243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6" t="s">
        <v>233</v>
      </c>
      <c r="B11" s="227" t="s">
        <v>193</v>
      </c>
      <c r="C11" s="243" t="s">
        <v>194</v>
      </c>
      <c r="D11" s="228"/>
      <c r="E11" s="229"/>
      <c r="F11" s="230"/>
      <c r="G11" s="230">
        <f>SUMIF(AG12:AG39,"&lt;&gt;NOR",G12:G39)</f>
        <v>0</v>
      </c>
      <c r="H11" s="230"/>
      <c r="I11" s="230">
        <f>SUM(I12:I39)</f>
        <v>0</v>
      </c>
      <c r="J11" s="230"/>
      <c r="K11" s="230">
        <f>SUM(K12:K39)</f>
        <v>0</v>
      </c>
      <c r="L11" s="230"/>
      <c r="M11" s="230">
        <f>SUM(M12:M39)</f>
        <v>0</v>
      </c>
      <c r="N11" s="229"/>
      <c r="O11" s="229">
        <f>SUM(O12:O39)</f>
        <v>0</v>
      </c>
      <c r="P11" s="229"/>
      <c r="Q11" s="229">
        <f>SUM(Q12:Q39)</f>
        <v>0</v>
      </c>
      <c r="R11" s="230"/>
      <c r="S11" s="230"/>
      <c r="T11" s="231"/>
      <c r="U11" s="225"/>
      <c r="V11" s="225">
        <f>SUM(V12:V39)</f>
        <v>0</v>
      </c>
      <c r="W11" s="225"/>
      <c r="X11" s="225"/>
      <c r="Y11" s="225"/>
      <c r="AG11" t="s">
        <v>234</v>
      </c>
    </row>
    <row r="12" spans="1:60" outlineLevel="1" x14ac:dyDescent="0.2">
      <c r="A12" s="233">
        <v>2</v>
      </c>
      <c r="B12" s="234" t="s">
        <v>2039</v>
      </c>
      <c r="C12" s="244" t="s">
        <v>2071</v>
      </c>
      <c r="D12" s="235" t="s">
        <v>1208</v>
      </c>
      <c r="E12" s="236">
        <v>1</v>
      </c>
      <c r="F12" s="237">
        <f>H12+J12</f>
        <v>0</v>
      </c>
      <c r="G12" s="237">
        <f>ROUND(E12*F12,2)</f>
        <v>0</v>
      </c>
      <c r="H12" s="238"/>
      <c r="I12" s="237">
        <f>ROUND(E12*H12,2)</f>
        <v>0</v>
      </c>
      <c r="J12" s="238"/>
      <c r="K12" s="237">
        <f>ROUND(E12*J12,2)</f>
        <v>0</v>
      </c>
      <c r="L12" s="237">
        <v>21</v>
      </c>
      <c r="M12" s="237">
        <f>G12*(1+L12/100)</f>
        <v>0</v>
      </c>
      <c r="N12" s="236">
        <v>0</v>
      </c>
      <c r="O12" s="236">
        <f>ROUND(E12*N12,2)</f>
        <v>0</v>
      </c>
      <c r="P12" s="236">
        <v>0</v>
      </c>
      <c r="Q12" s="236">
        <f>ROUND(E12*P12,2)</f>
        <v>0</v>
      </c>
      <c r="R12" s="237"/>
      <c r="S12" s="237" t="s">
        <v>497</v>
      </c>
      <c r="T12" s="239" t="s">
        <v>239</v>
      </c>
      <c r="U12" s="223">
        <v>0</v>
      </c>
      <c r="V12" s="223">
        <f>ROUND(E12*U12,2)</f>
        <v>0</v>
      </c>
      <c r="W12" s="223"/>
      <c r="X12" s="223" t="s">
        <v>262</v>
      </c>
      <c r="Y12" s="223" t="s">
        <v>241</v>
      </c>
      <c r="Z12" s="212"/>
      <c r="AA12" s="212"/>
      <c r="AB12" s="212"/>
      <c r="AC12" s="212"/>
      <c r="AD12" s="212"/>
      <c r="AE12" s="212"/>
      <c r="AF12" s="212"/>
      <c r="AG12" s="212" t="s">
        <v>263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5"/>
      <c r="D13" s="242"/>
      <c r="E13" s="242"/>
      <c r="F13" s="242"/>
      <c r="G13" s="242"/>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243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2072</v>
      </c>
      <c r="C14" s="244" t="s">
        <v>2073</v>
      </c>
      <c r="D14" s="235" t="s">
        <v>1866</v>
      </c>
      <c r="E14" s="236">
        <v>24</v>
      </c>
      <c r="F14" s="237">
        <f>H14+J14</f>
        <v>0</v>
      </c>
      <c r="G14" s="237">
        <f>ROUND(E14*F14,2)</f>
        <v>0</v>
      </c>
      <c r="H14" s="238"/>
      <c r="I14" s="237">
        <f>ROUND(E14*H14,2)</f>
        <v>0</v>
      </c>
      <c r="J14" s="238"/>
      <c r="K14" s="237">
        <f>ROUND(E14*J14,2)</f>
        <v>0</v>
      </c>
      <c r="L14" s="237">
        <v>21</v>
      </c>
      <c r="M14" s="237">
        <f>G14*(1+L14/100)</f>
        <v>0</v>
      </c>
      <c r="N14" s="236">
        <v>0</v>
      </c>
      <c r="O14" s="236">
        <f>ROUND(E14*N14,2)</f>
        <v>0</v>
      </c>
      <c r="P14" s="236">
        <v>0</v>
      </c>
      <c r="Q14" s="236">
        <f>ROUND(E14*P14,2)</f>
        <v>0</v>
      </c>
      <c r="R14" s="237"/>
      <c r="S14" s="237" t="s">
        <v>497</v>
      </c>
      <c r="T14" s="239" t="s">
        <v>239</v>
      </c>
      <c r="U14" s="223">
        <v>0</v>
      </c>
      <c r="V14" s="223">
        <f>ROUND(E14*U14,2)</f>
        <v>0</v>
      </c>
      <c r="W14" s="223"/>
      <c r="X14" s="223" t="s">
        <v>262</v>
      </c>
      <c r="Y14" s="223" t="s">
        <v>241</v>
      </c>
      <c r="Z14" s="212"/>
      <c r="AA14" s="212"/>
      <c r="AB14" s="212"/>
      <c r="AC14" s="212"/>
      <c r="AD14" s="212"/>
      <c r="AE14" s="212"/>
      <c r="AF14" s="212"/>
      <c r="AG14" s="212" t="s">
        <v>263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5"/>
      <c r="D15" s="242"/>
      <c r="E15" s="242"/>
      <c r="F15" s="242"/>
      <c r="G15" s="242"/>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243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3">
        <v>4</v>
      </c>
      <c r="B16" s="234" t="s">
        <v>2041</v>
      </c>
      <c r="C16" s="244" t="s">
        <v>2074</v>
      </c>
      <c r="D16" s="235" t="s">
        <v>1866</v>
      </c>
      <c r="E16" s="236">
        <v>24</v>
      </c>
      <c r="F16" s="237">
        <f>H16+J16</f>
        <v>0</v>
      </c>
      <c r="G16" s="237">
        <f>ROUND(E16*F16,2)</f>
        <v>0</v>
      </c>
      <c r="H16" s="238"/>
      <c r="I16" s="237">
        <f>ROUND(E16*H16,2)</f>
        <v>0</v>
      </c>
      <c r="J16" s="238"/>
      <c r="K16" s="237">
        <f>ROUND(E16*J16,2)</f>
        <v>0</v>
      </c>
      <c r="L16" s="237">
        <v>21</v>
      </c>
      <c r="M16" s="237">
        <f>G16*(1+L16/100)</f>
        <v>0</v>
      </c>
      <c r="N16" s="236">
        <v>0</v>
      </c>
      <c r="O16" s="236">
        <f>ROUND(E16*N16,2)</f>
        <v>0</v>
      </c>
      <c r="P16" s="236">
        <v>0</v>
      </c>
      <c r="Q16" s="236">
        <f>ROUND(E16*P16,2)</f>
        <v>0</v>
      </c>
      <c r="R16" s="237"/>
      <c r="S16" s="237" t="s">
        <v>497</v>
      </c>
      <c r="T16" s="239" t="s">
        <v>239</v>
      </c>
      <c r="U16" s="223">
        <v>0</v>
      </c>
      <c r="V16" s="223">
        <f>ROUND(E16*U16,2)</f>
        <v>0</v>
      </c>
      <c r="W16" s="223"/>
      <c r="X16" s="223" t="s">
        <v>262</v>
      </c>
      <c r="Y16" s="223" t="s">
        <v>241</v>
      </c>
      <c r="Z16" s="212"/>
      <c r="AA16" s="212"/>
      <c r="AB16" s="212"/>
      <c r="AC16" s="212"/>
      <c r="AD16" s="212"/>
      <c r="AE16" s="212"/>
      <c r="AF16" s="212"/>
      <c r="AG16" s="212" t="s">
        <v>263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5"/>
      <c r="D17" s="242"/>
      <c r="E17" s="242"/>
      <c r="F17" s="242"/>
      <c r="G17" s="24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243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3">
        <v>5</v>
      </c>
      <c r="B18" s="234" t="s">
        <v>2043</v>
      </c>
      <c r="C18" s="244" t="s">
        <v>2075</v>
      </c>
      <c r="D18" s="235" t="s">
        <v>1866</v>
      </c>
      <c r="E18" s="236">
        <v>1</v>
      </c>
      <c r="F18" s="237">
        <f>H18+J18</f>
        <v>0</v>
      </c>
      <c r="G18" s="237">
        <f>ROUND(E18*F18,2)</f>
        <v>0</v>
      </c>
      <c r="H18" s="238"/>
      <c r="I18" s="237">
        <f>ROUND(E18*H18,2)</f>
        <v>0</v>
      </c>
      <c r="J18" s="238"/>
      <c r="K18" s="237">
        <f>ROUND(E18*J18,2)</f>
        <v>0</v>
      </c>
      <c r="L18" s="237">
        <v>21</v>
      </c>
      <c r="M18" s="237">
        <f>G18*(1+L18/100)</f>
        <v>0</v>
      </c>
      <c r="N18" s="236">
        <v>0</v>
      </c>
      <c r="O18" s="236">
        <f>ROUND(E18*N18,2)</f>
        <v>0</v>
      </c>
      <c r="P18" s="236">
        <v>0</v>
      </c>
      <c r="Q18" s="236">
        <f>ROUND(E18*P18,2)</f>
        <v>0</v>
      </c>
      <c r="R18" s="237"/>
      <c r="S18" s="237" t="s">
        <v>497</v>
      </c>
      <c r="T18" s="239" t="s">
        <v>239</v>
      </c>
      <c r="U18" s="223">
        <v>0</v>
      </c>
      <c r="V18" s="223">
        <f>ROUND(E18*U18,2)</f>
        <v>0</v>
      </c>
      <c r="W18" s="223"/>
      <c r="X18" s="223" t="s">
        <v>262</v>
      </c>
      <c r="Y18" s="223" t="s">
        <v>241</v>
      </c>
      <c r="Z18" s="212"/>
      <c r="AA18" s="212"/>
      <c r="AB18" s="212"/>
      <c r="AC18" s="212"/>
      <c r="AD18" s="212"/>
      <c r="AE18" s="212"/>
      <c r="AF18" s="212"/>
      <c r="AG18" s="212" t="s">
        <v>263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5"/>
      <c r="D19" s="242"/>
      <c r="E19" s="242"/>
      <c r="F19" s="242"/>
      <c r="G19" s="242"/>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243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6</v>
      </c>
      <c r="B20" s="234" t="s">
        <v>2044</v>
      </c>
      <c r="C20" s="244" t="s">
        <v>2076</v>
      </c>
      <c r="D20" s="235" t="s">
        <v>1866</v>
      </c>
      <c r="E20" s="236">
        <v>1</v>
      </c>
      <c r="F20" s="237">
        <f>H20+J20</f>
        <v>0</v>
      </c>
      <c r="G20" s="237">
        <f>ROUND(E20*F20,2)</f>
        <v>0</v>
      </c>
      <c r="H20" s="238"/>
      <c r="I20" s="237">
        <f>ROUND(E20*H20,2)</f>
        <v>0</v>
      </c>
      <c r="J20" s="238"/>
      <c r="K20" s="237">
        <f>ROUND(E20*J20,2)</f>
        <v>0</v>
      </c>
      <c r="L20" s="237">
        <v>21</v>
      </c>
      <c r="M20" s="237">
        <f>G20*(1+L20/100)</f>
        <v>0</v>
      </c>
      <c r="N20" s="236">
        <v>0</v>
      </c>
      <c r="O20" s="236">
        <f>ROUND(E20*N20,2)</f>
        <v>0</v>
      </c>
      <c r="P20" s="236">
        <v>0</v>
      </c>
      <c r="Q20" s="236">
        <f>ROUND(E20*P20,2)</f>
        <v>0</v>
      </c>
      <c r="R20" s="237"/>
      <c r="S20" s="237" t="s">
        <v>497</v>
      </c>
      <c r="T20" s="239" t="s">
        <v>239</v>
      </c>
      <c r="U20" s="223">
        <v>0</v>
      </c>
      <c r="V20" s="223">
        <f>ROUND(E20*U20,2)</f>
        <v>0</v>
      </c>
      <c r="W20" s="223"/>
      <c r="X20" s="223" t="s">
        <v>262</v>
      </c>
      <c r="Y20" s="223" t="s">
        <v>241</v>
      </c>
      <c r="Z20" s="212"/>
      <c r="AA20" s="212"/>
      <c r="AB20" s="212"/>
      <c r="AC20" s="212"/>
      <c r="AD20" s="212"/>
      <c r="AE20" s="212"/>
      <c r="AF20" s="212"/>
      <c r="AG20" s="212" t="s">
        <v>263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5"/>
      <c r="D21" s="242"/>
      <c r="E21" s="242"/>
      <c r="F21" s="242"/>
      <c r="G21" s="24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243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3">
        <v>7</v>
      </c>
      <c r="B22" s="234" t="s">
        <v>2045</v>
      </c>
      <c r="C22" s="244" t="s">
        <v>2077</v>
      </c>
      <c r="D22" s="235" t="s">
        <v>1866</v>
      </c>
      <c r="E22" s="236">
        <v>1</v>
      </c>
      <c r="F22" s="237">
        <f>H22+J22</f>
        <v>0</v>
      </c>
      <c r="G22" s="237">
        <f>ROUND(E22*F22,2)</f>
        <v>0</v>
      </c>
      <c r="H22" s="238"/>
      <c r="I22" s="237">
        <f>ROUND(E22*H22,2)</f>
        <v>0</v>
      </c>
      <c r="J22" s="238"/>
      <c r="K22" s="237">
        <f>ROUND(E22*J22,2)</f>
        <v>0</v>
      </c>
      <c r="L22" s="237">
        <v>21</v>
      </c>
      <c r="M22" s="237">
        <f>G22*(1+L22/100)</f>
        <v>0</v>
      </c>
      <c r="N22" s="236">
        <v>0</v>
      </c>
      <c r="O22" s="236">
        <f>ROUND(E22*N22,2)</f>
        <v>0</v>
      </c>
      <c r="P22" s="236">
        <v>0</v>
      </c>
      <c r="Q22" s="236">
        <f>ROUND(E22*P22,2)</f>
        <v>0</v>
      </c>
      <c r="R22" s="237"/>
      <c r="S22" s="237" t="s">
        <v>497</v>
      </c>
      <c r="T22" s="239" t="s">
        <v>239</v>
      </c>
      <c r="U22" s="223">
        <v>0</v>
      </c>
      <c r="V22" s="223">
        <f>ROUND(E22*U22,2)</f>
        <v>0</v>
      </c>
      <c r="W22" s="223"/>
      <c r="X22" s="223" t="s">
        <v>262</v>
      </c>
      <c r="Y22" s="223" t="s">
        <v>241</v>
      </c>
      <c r="Z22" s="212"/>
      <c r="AA22" s="212"/>
      <c r="AB22" s="212"/>
      <c r="AC22" s="212"/>
      <c r="AD22" s="212"/>
      <c r="AE22" s="212"/>
      <c r="AF22" s="212"/>
      <c r="AG22" s="212" t="s">
        <v>263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5"/>
      <c r="D23" s="242"/>
      <c r="E23" s="242"/>
      <c r="F23" s="242"/>
      <c r="G23" s="242"/>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243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8</v>
      </c>
      <c r="B24" s="234" t="s">
        <v>2047</v>
      </c>
      <c r="C24" s="244" t="s">
        <v>2078</v>
      </c>
      <c r="D24" s="235" t="s">
        <v>1866</v>
      </c>
      <c r="E24" s="236">
        <v>1</v>
      </c>
      <c r="F24" s="237">
        <f>H24+J24</f>
        <v>0</v>
      </c>
      <c r="G24" s="237">
        <f>ROUND(E24*F24,2)</f>
        <v>0</v>
      </c>
      <c r="H24" s="238"/>
      <c r="I24" s="237">
        <f>ROUND(E24*H24,2)</f>
        <v>0</v>
      </c>
      <c r="J24" s="238"/>
      <c r="K24" s="237">
        <f>ROUND(E24*J24,2)</f>
        <v>0</v>
      </c>
      <c r="L24" s="237">
        <v>21</v>
      </c>
      <c r="M24" s="237">
        <f>G24*(1+L24/100)</f>
        <v>0</v>
      </c>
      <c r="N24" s="236">
        <v>0</v>
      </c>
      <c r="O24" s="236">
        <f>ROUND(E24*N24,2)</f>
        <v>0</v>
      </c>
      <c r="P24" s="236">
        <v>0</v>
      </c>
      <c r="Q24" s="236">
        <f>ROUND(E24*P24,2)</f>
        <v>0</v>
      </c>
      <c r="R24" s="237"/>
      <c r="S24" s="237" t="s">
        <v>497</v>
      </c>
      <c r="T24" s="239" t="s">
        <v>239</v>
      </c>
      <c r="U24" s="223">
        <v>0</v>
      </c>
      <c r="V24" s="223">
        <f>ROUND(E24*U24,2)</f>
        <v>0</v>
      </c>
      <c r="W24" s="223"/>
      <c r="X24" s="223" t="s">
        <v>262</v>
      </c>
      <c r="Y24" s="223" t="s">
        <v>241</v>
      </c>
      <c r="Z24" s="212"/>
      <c r="AA24" s="212"/>
      <c r="AB24" s="212"/>
      <c r="AC24" s="212"/>
      <c r="AD24" s="212"/>
      <c r="AE24" s="212"/>
      <c r="AF24" s="212"/>
      <c r="AG24" s="212" t="s">
        <v>263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5"/>
      <c r="D25" s="242"/>
      <c r="E25" s="242"/>
      <c r="F25" s="242"/>
      <c r="G25" s="242"/>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243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3">
        <v>9</v>
      </c>
      <c r="B26" s="234" t="s">
        <v>2049</v>
      </c>
      <c r="C26" s="244" t="s">
        <v>2079</v>
      </c>
      <c r="D26" s="235" t="s">
        <v>1208</v>
      </c>
      <c r="E26" s="236">
        <v>1</v>
      </c>
      <c r="F26" s="237">
        <f>H26+J26</f>
        <v>0</v>
      </c>
      <c r="G26" s="237">
        <f>ROUND(E26*F26,2)</f>
        <v>0</v>
      </c>
      <c r="H26" s="238"/>
      <c r="I26" s="237">
        <f>ROUND(E26*H26,2)</f>
        <v>0</v>
      </c>
      <c r="J26" s="238"/>
      <c r="K26" s="237">
        <f>ROUND(E26*J26,2)</f>
        <v>0</v>
      </c>
      <c r="L26" s="237">
        <v>21</v>
      </c>
      <c r="M26" s="237">
        <f>G26*(1+L26/100)</f>
        <v>0</v>
      </c>
      <c r="N26" s="236">
        <v>0</v>
      </c>
      <c r="O26" s="236">
        <f>ROUND(E26*N26,2)</f>
        <v>0</v>
      </c>
      <c r="P26" s="236">
        <v>0</v>
      </c>
      <c r="Q26" s="236">
        <f>ROUND(E26*P26,2)</f>
        <v>0</v>
      </c>
      <c r="R26" s="237"/>
      <c r="S26" s="237" t="s">
        <v>497</v>
      </c>
      <c r="T26" s="239" t="s">
        <v>239</v>
      </c>
      <c r="U26" s="223">
        <v>0</v>
      </c>
      <c r="V26" s="223">
        <f>ROUND(E26*U26,2)</f>
        <v>0</v>
      </c>
      <c r="W26" s="223"/>
      <c r="X26" s="223" t="s">
        <v>262</v>
      </c>
      <c r="Y26" s="223" t="s">
        <v>241</v>
      </c>
      <c r="Z26" s="212"/>
      <c r="AA26" s="212"/>
      <c r="AB26" s="212"/>
      <c r="AC26" s="212"/>
      <c r="AD26" s="212"/>
      <c r="AE26" s="212"/>
      <c r="AF26" s="212"/>
      <c r="AG26" s="212" t="s">
        <v>263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5"/>
      <c r="D27" s="242"/>
      <c r="E27" s="242"/>
      <c r="F27" s="242"/>
      <c r="G27" s="242"/>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243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3">
        <v>10</v>
      </c>
      <c r="B28" s="234" t="s">
        <v>2050</v>
      </c>
      <c r="C28" s="244" t="s">
        <v>2080</v>
      </c>
      <c r="D28" s="235" t="s">
        <v>1208</v>
      </c>
      <c r="E28" s="236">
        <v>1</v>
      </c>
      <c r="F28" s="237">
        <f>H28+J28</f>
        <v>0</v>
      </c>
      <c r="G28" s="237">
        <f>ROUND(E28*F28,2)</f>
        <v>0</v>
      </c>
      <c r="H28" s="238"/>
      <c r="I28" s="237">
        <f>ROUND(E28*H28,2)</f>
        <v>0</v>
      </c>
      <c r="J28" s="238"/>
      <c r="K28" s="237">
        <f>ROUND(E28*J28,2)</f>
        <v>0</v>
      </c>
      <c r="L28" s="237">
        <v>21</v>
      </c>
      <c r="M28" s="237">
        <f>G28*(1+L28/100)</f>
        <v>0</v>
      </c>
      <c r="N28" s="236">
        <v>0</v>
      </c>
      <c r="O28" s="236">
        <f>ROUND(E28*N28,2)</f>
        <v>0</v>
      </c>
      <c r="P28" s="236">
        <v>0</v>
      </c>
      <c r="Q28" s="236">
        <f>ROUND(E28*P28,2)</f>
        <v>0</v>
      </c>
      <c r="R28" s="237"/>
      <c r="S28" s="237" t="s">
        <v>497</v>
      </c>
      <c r="T28" s="239" t="s">
        <v>239</v>
      </c>
      <c r="U28" s="223">
        <v>0</v>
      </c>
      <c r="V28" s="223">
        <f>ROUND(E28*U28,2)</f>
        <v>0</v>
      </c>
      <c r="W28" s="223"/>
      <c r="X28" s="223" t="s">
        <v>262</v>
      </c>
      <c r="Y28" s="223" t="s">
        <v>241</v>
      </c>
      <c r="Z28" s="212"/>
      <c r="AA28" s="212"/>
      <c r="AB28" s="212"/>
      <c r="AC28" s="212"/>
      <c r="AD28" s="212"/>
      <c r="AE28" s="212"/>
      <c r="AF28" s="212"/>
      <c r="AG28" s="212" t="s">
        <v>263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5"/>
      <c r="D29" s="242"/>
      <c r="E29" s="242"/>
      <c r="F29" s="242"/>
      <c r="G29" s="242"/>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243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3">
        <v>11</v>
      </c>
      <c r="B30" s="234" t="s">
        <v>2051</v>
      </c>
      <c r="C30" s="244" t="s">
        <v>2066</v>
      </c>
      <c r="D30" s="235" t="s">
        <v>1208</v>
      </c>
      <c r="E30" s="236">
        <v>1</v>
      </c>
      <c r="F30" s="237">
        <f>H30+J30</f>
        <v>0</v>
      </c>
      <c r="G30" s="237">
        <f>ROUND(E30*F30,2)</f>
        <v>0</v>
      </c>
      <c r="H30" s="238"/>
      <c r="I30" s="237">
        <f>ROUND(E30*H30,2)</f>
        <v>0</v>
      </c>
      <c r="J30" s="238"/>
      <c r="K30" s="237">
        <f>ROUND(E30*J30,2)</f>
        <v>0</v>
      </c>
      <c r="L30" s="237">
        <v>21</v>
      </c>
      <c r="M30" s="237">
        <f>G30*(1+L30/100)</f>
        <v>0</v>
      </c>
      <c r="N30" s="236">
        <v>0</v>
      </c>
      <c r="O30" s="236">
        <f>ROUND(E30*N30,2)</f>
        <v>0</v>
      </c>
      <c r="P30" s="236">
        <v>0</v>
      </c>
      <c r="Q30" s="236">
        <f>ROUND(E30*P30,2)</f>
        <v>0</v>
      </c>
      <c r="R30" s="237"/>
      <c r="S30" s="237" t="s">
        <v>497</v>
      </c>
      <c r="T30" s="239" t="s">
        <v>239</v>
      </c>
      <c r="U30" s="223">
        <v>0</v>
      </c>
      <c r="V30" s="223">
        <f>ROUND(E30*U30,2)</f>
        <v>0</v>
      </c>
      <c r="W30" s="223"/>
      <c r="X30" s="223" t="s">
        <v>262</v>
      </c>
      <c r="Y30" s="223" t="s">
        <v>241</v>
      </c>
      <c r="Z30" s="212"/>
      <c r="AA30" s="212"/>
      <c r="AB30" s="212"/>
      <c r="AC30" s="212"/>
      <c r="AD30" s="212"/>
      <c r="AE30" s="212"/>
      <c r="AF30" s="212"/>
      <c r="AG30" s="212" t="s">
        <v>263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5"/>
      <c r="D31" s="242"/>
      <c r="E31" s="242"/>
      <c r="F31" s="242"/>
      <c r="G31" s="242"/>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243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3">
        <v>12</v>
      </c>
      <c r="B32" s="234" t="s">
        <v>2052</v>
      </c>
      <c r="C32" s="244" t="s">
        <v>2081</v>
      </c>
      <c r="D32" s="235" t="s">
        <v>1208</v>
      </c>
      <c r="E32" s="236">
        <v>1</v>
      </c>
      <c r="F32" s="237">
        <f>H32+J32</f>
        <v>0</v>
      </c>
      <c r="G32" s="237">
        <f>ROUND(E32*F32,2)</f>
        <v>0</v>
      </c>
      <c r="H32" s="238"/>
      <c r="I32" s="237">
        <f>ROUND(E32*H32,2)</f>
        <v>0</v>
      </c>
      <c r="J32" s="238"/>
      <c r="K32" s="237">
        <f>ROUND(E32*J32,2)</f>
        <v>0</v>
      </c>
      <c r="L32" s="237">
        <v>21</v>
      </c>
      <c r="M32" s="237">
        <f>G32*(1+L32/100)</f>
        <v>0</v>
      </c>
      <c r="N32" s="236">
        <v>0</v>
      </c>
      <c r="O32" s="236">
        <f>ROUND(E32*N32,2)</f>
        <v>0</v>
      </c>
      <c r="P32" s="236">
        <v>0</v>
      </c>
      <c r="Q32" s="236">
        <f>ROUND(E32*P32,2)</f>
        <v>0</v>
      </c>
      <c r="R32" s="237"/>
      <c r="S32" s="237" t="s">
        <v>497</v>
      </c>
      <c r="T32" s="239" t="s">
        <v>239</v>
      </c>
      <c r="U32" s="223">
        <v>0</v>
      </c>
      <c r="V32" s="223">
        <f>ROUND(E32*U32,2)</f>
        <v>0</v>
      </c>
      <c r="W32" s="223"/>
      <c r="X32" s="223" t="s">
        <v>262</v>
      </c>
      <c r="Y32" s="223" t="s">
        <v>241</v>
      </c>
      <c r="Z32" s="212"/>
      <c r="AA32" s="212"/>
      <c r="AB32" s="212"/>
      <c r="AC32" s="212"/>
      <c r="AD32" s="212"/>
      <c r="AE32" s="212"/>
      <c r="AF32" s="212"/>
      <c r="AG32" s="212" t="s">
        <v>263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5"/>
      <c r="D33" s="242"/>
      <c r="E33" s="242"/>
      <c r="F33" s="242"/>
      <c r="G33" s="242"/>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243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3">
        <v>13</v>
      </c>
      <c r="B34" s="234" t="s">
        <v>2054</v>
      </c>
      <c r="C34" s="244" t="s">
        <v>2082</v>
      </c>
      <c r="D34" s="235" t="s">
        <v>1208</v>
      </c>
      <c r="E34" s="236">
        <v>1</v>
      </c>
      <c r="F34" s="237">
        <f>H34+J34</f>
        <v>0</v>
      </c>
      <c r="G34" s="237">
        <f>ROUND(E34*F34,2)</f>
        <v>0</v>
      </c>
      <c r="H34" s="238"/>
      <c r="I34" s="237">
        <f>ROUND(E34*H34,2)</f>
        <v>0</v>
      </c>
      <c r="J34" s="238"/>
      <c r="K34" s="237">
        <f>ROUND(E34*J34,2)</f>
        <v>0</v>
      </c>
      <c r="L34" s="237">
        <v>21</v>
      </c>
      <c r="M34" s="237">
        <f>G34*(1+L34/100)</f>
        <v>0</v>
      </c>
      <c r="N34" s="236">
        <v>0</v>
      </c>
      <c r="O34" s="236">
        <f>ROUND(E34*N34,2)</f>
        <v>0</v>
      </c>
      <c r="P34" s="236">
        <v>0</v>
      </c>
      <c r="Q34" s="236">
        <f>ROUND(E34*P34,2)</f>
        <v>0</v>
      </c>
      <c r="R34" s="237"/>
      <c r="S34" s="237" t="s">
        <v>497</v>
      </c>
      <c r="T34" s="239" t="s">
        <v>239</v>
      </c>
      <c r="U34" s="223">
        <v>0</v>
      </c>
      <c r="V34" s="223">
        <f>ROUND(E34*U34,2)</f>
        <v>0</v>
      </c>
      <c r="W34" s="223"/>
      <c r="X34" s="223" t="s">
        <v>262</v>
      </c>
      <c r="Y34" s="223" t="s">
        <v>241</v>
      </c>
      <c r="Z34" s="212"/>
      <c r="AA34" s="212"/>
      <c r="AB34" s="212"/>
      <c r="AC34" s="212"/>
      <c r="AD34" s="212"/>
      <c r="AE34" s="212"/>
      <c r="AF34" s="212"/>
      <c r="AG34" s="212" t="s">
        <v>263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5"/>
      <c r="D35" s="242"/>
      <c r="E35" s="242"/>
      <c r="F35" s="242"/>
      <c r="G35" s="242"/>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243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3">
        <v>14</v>
      </c>
      <c r="B36" s="234" t="s">
        <v>2056</v>
      </c>
      <c r="C36" s="244" t="s">
        <v>1674</v>
      </c>
      <c r="D36" s="235" t="s">
        <v>1208</v>
      </c>
      <c r="E36" s="236">
        <v>1</v>
      </c>
      <c r="F36" s="237">
        <f>H36+J36</f>
        <v>0</v>
      </c>
      <c r="G36" s="237">
        <f>ROUND(E36*F36,2)</f>
        <v>0</v>
      </c>
      <c r="H36" s="238"/>
      <c r="I36" s="237">
        <f>ROUND(E36*H36,2)</f>
        <v>0</v>
      </c>
      <c r="J36" s="238"/>
      <c r="K36" s="237">
        <f>ROUND(E36*J36,2)</f>
        <v>0</v>
      </c>
      <c r="L36" s="237">
        <v>21</v>
      </c>
      <c r="M36" s="237">
        <f>G36*(1+L36/100)</f>
        <v>0</v>
      </c>
      <c r="N36" s="236">
        <v>0</v>
      </c>
      <c r="O36" s="236">
        <f>ROUND(E36*N36,2)</f>
        <v>0</v>
      </c>
      <c r="P36" s="236">
        <v>0</v>
      </c>
      <c r="Q36" s="236">
        <f>ROUND(E36*P36,2)</f>
        <v>0</v>
      </c>
      <c r="R36" s="237"/>
      <c r="S36" s="237" t="s">
        <v>497</v>
      </c>
      <c r="T36" s="239" t="s">
        <v>239</v>
      </c>
      <c r="U36" s="223">
        <v>0</v>
      </c>
      <c r="V36" s="223">
        <f>ROUND(E36*U36,2)</f>
        <v>0</v>
      </c>
      <c r="W36" s="223"/>
      <c r="X36" s="223" t="s">
        <v>262</v>
      </c>
      <c r="Y36" s="223" t="s">
        <v>241</v>
      </c>
      <c r="Z36" s="212"/>
      <c r="AA36" s="212"/>
      <c r="AB36" s="212"/>
      <c r="AC36" s="212"/>
      <c r="AD36" s="212"/>
      <c r="AE36" s="212"/>
      <c r="AF36" s="212"/>
      <c r="AG36" s="212" t="s">
        <v>263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5"/>
      <c r="D37" s="242"/>
      <c r="E37" s="242"/>
      <c r="F37" s="242"/>
      <c r="G37" s="242"/>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243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3">
        <v>15</v>
      </c>
      <c r="B38" s="234" t="s">
        <v>2058</v>
      </c>
      <c r="C38" s="244" t="s">
        <v>2083</v>
      </c>
      <c r="D38" s="235" t="s">
        <v>1208</v>
      </c>
      <c r="E38" s="236">
        <v>1</v>
      </c>
      <c r="F38" s="237">
        <f>H38+J38</f>
        <v>0</v>
      </c>
      <c r="G38" s="237">
        <f>ROUND(E38*F38,2)</f>
        <v>0</v>
      </c>
      <c r="H38" s="238"/>
      <c r="I38" s="237">
        <f>ROUND(E38*H38,2)</f>
        <v>0</v>
      </c>
      <c r="J38" s="238"/>
      <c r="K38" s="237">
        <f>ROUND(E38*J38,2)</f>
        <v>0</v>
      </c>
      <c r="L38" s="237">
        <v>21</v>
      </c>
      <c r="M38" s="237">
        <f>G38*(1+L38/100)</f>
        <v>0</v>
      </c>
      <c r="N38" s="236">
        <v>0</v>
      </c>
      <c r="O38" s="236">
        <f>ROUND(E38*N38,2)</f>
        <v>0</v>
      </c>
      <c r="P38" s="236">
        <v>0</v>
      </c>
      <c r="Q38" s="236">
        <f>ROUND(E38*P38,2)</f>
        <v>0</v>
      </c>
      <c r="R38" s="237"/>
      <c r="S38" s="237" t="s">
        <v>497</v>
      </c>
      <c r="T38" s="239" t="s">
        <v>239</v>
      </c>
      <c r="U38" s="223">
        <v>0</v>
      </c>
      <c r="V38" s="223">
        <f>ROUND(E38*U38,2)</f>
        <v>0</v>
      </c>
      <c r="W38" s="223"/>
      <c r="X38" s="223" t="s">
        <v>262</v>
      </c>
      <c r="Y38" s="223" t="s">
        <v>241</v>
      </c>
      <c r="Z38" s="212"/>
      <c r="AA38" s="212"/>
      <c r="AB38" s="212"/>
      <c r="AC38" s="212"/>
      <c r="AD38" s="212"/>
      <c r="AE38" s="212"/>
      <c r="AF38" s="212"/>
      <c r="AG38" s="212" t="s">
        <v>263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5"/>
      <c r="D39" s="242"/>
      <c r="E39" s="242"/>
      <c r="F39" s="242"/>
      <c r="G39" s="242"/>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243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3"/>
      <c r="B40" s="4"/>
      <c r="C40" s="246"/>
      <c r="D40" s="6"/>
      <c r="E40" s="3"/>
      <c r="F40" s="3"/>
      <c r="G40" s="3"/>
      <c r="H40" s="3"/>
      <c r="I40" s="3"/>
      <c r="J40" s="3"/>
      <c r="K40" s="3"/>
      <c r="L40" s="3"/>
      <c r="M40" s="3"/>
      <c r="N40" s="3"/>
      <c r="O40" s="3"/>
      <c r="P40" s="3"/>
      <c r="Q40" s="3"/>
      <c r="R40" s="3"/>
      <c r="S40" s="3"/>
      <c r="T40" s="3"/>
      <c r="U40" s="3"/>
      <c r="V40" s="3"/>
      <c r="W40" s="3"/>
      <c r="X40" s="3"/>
      <c r="Y40" s="3"/>
      <c r="AE40">
        <v>15</v>
      </c>
      <c r="AF40">
        <v>21</v>
      </c>
      <c r="AG40" t="s">
        <v>219</v>
      </c>
    </row>
    <row r="41" spans="1:60" x14ac:dyDescent="0.2">
      <c r="A41" s="215"/>
      <c r="B41" s="216" t="s">
        <v>29</v>
      </c>
      <c r="C41" s="247"/>
      <c r="D41" s="217"/>
      <c r="E41" s="218"/>
      <c r="F41" s="218"/>
      <c r="G41" s="232">
        <f>G8+G11</f>
        <v>0</v>
      </c>
      <c r="H41" s="3"/>
      <c r="I41" s="3"/>
      <c r="J41" s="3"/>
      <c r="K41" s="3"/>
      <c r="L41" s="3"/>
      <c r="M41" s="3"/>
      <c r="N41" s="3"/>
      <c r="O41" s="3"/>
      <c r="P41" s="3"/>
      <c r="Q41" s="3"/>
      <c r="R41" s="3"/>
      <c r="S41" s="3"/>
      <c r="T41" s="3"/>
      <c r="U41" s="3"/>
      <c r="V41" s="3"/>
      <c r="W41" s="3"/>
      <c r="X41" s="3"/>
      <c r="Y41" s="3"/>
      <c r="AE41">
        <f>SUMIF(L7:L39,AE40,G7:G39)</f>
        <v>0</v>
      </c>
      <c r="AF41">
        <f>SUMIF(L7:L39,AF40,G7:G39)</f>
        <v>0</v>
      </c>
      <c r="AG41" t="s">
        <v>255</v>
      </c>
    </row>
    <row r="42" spans="1:60" x14ac:dyDescent="0.2">
      <c r="C42" s="248"/>
      <c r="D42" s="10"/>
      <c r="AG42" t="s">
        <v>256</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IKWgIPaxF5jloDJyNf4yt1BLEnPYz28hv7BGVvjT5MCxDzUbYqhhmlaDAUumiqs2cI4XDs3XlOxnzeRFeckYw==" saltValue="UrtNzrtHYprW+mU1sCMJmA==" spinCount="100000" sheet="1" formatRows="0"/>
  <mergeCells count="19">
    <mergeCell ref="C39:G39"/>
    <mergeCell ref="C27:G27"/>
    <mergeCell ref="C29:G29"/>
    <mergeCell ref="C31:G31"/>
    <mergeCell ref="C33:G33"/>
    <mergeCell ref="C35:G35"/>
    <mergeCell ref="C37:G37"/>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00 2309_00 Naklady</vt:lpstr>
      <vt:lpstr>01 2309_01 Pol</vt:lpstr>
      <vt:lpstr>02 2309_02 Pol</vt:lpstr>
      <vt:lpstr>02 2309_02 P1</vt:lpstr>
      <vt:lpstr>03 2309_03 Pol</vt:lpstr>
      <vt:lpstr>04 2309_04 Pol</vt:lpstr>
      <vt:lpstr>05 2309_05 Pol</vt:lpstr>
      <vt:lpstr>06 2309_06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2309_00 Naklady'!Názvy_tisku</vt:lpstr>
      <vt:lpstr>'01 2309_01 Pol'!Názvy_tisku</vt:lpstr>
      <vt:lpstr>'02 2309_02 P1'!Názvy_tisku</vt:lpstr>
      <vt:lpstr>'02 2309_02 Pol'!Názvy_tisku</vt:lpstr>
      <vt:lpstr>'03 2309_03 Pol'!Názvy_tisku</vt:lpstr>
      <vt:lpstr>'04 2309_04 Pol'!Názvy_tisku</vt:lpstr>
      <vt:lpstr>'05 2309_05 Pol'!Názvy_tisku</vt:lpstr>
      <vt:lpstr>'06 2309_06 Pol'!Názvy_tisku</vt:lpstr>
      <vt:lpstr>oadresa</vt:lpstr>
      <vt:lpstr>Stavba!Objednatel</vt:lpstr>
      <vt:lpstr>Stavba!Objekt</vt:lpstr>
      <vt:lpstr>'00 2309_00 Naklady'!Oblast_tisku</vt:lpstr>
      <vt:lpstr>'01 2309_01 Pol'!Oblast_tisku</vt:lpstr>
      <vt:lpstr>'02 2309_02 P1'!Oblast_tisku</vt:lpstr>
      <vt:lpstr>'02 2309_02 Pol'!Oblast_tisku</vt:lpstr>
      <vt:lpstr>'03 2309_03 Pol'!Oblast_tisku</vt:lpstr>
      <vt:lpstr>'04 2309_04 Pol'!Oblast_tisku</vt:lpstr>
      <vt:lpstr>'05 2309_05 Pol'!Oblast_tisku</vt:lpstr>
      <vt:lpstr>'06 2309_06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Malina</dc:creator>
  <cp:lastModifiedBy>Daniel Malina</cp:lastModifiedBy>
  <cp:lastPrinted>2019-03-19T12:27:02Z</cp:lastPrinted>
  <dcterms:created xsi:type="dcterms:W3CDTF">2009-04-08T07:15:50Z</dcterms:created>
  <dcterms:modified xsi:type="dcterms:W3CDTF">2023-12-13T12:19:57Z</dcterms:modified>
</cp:coreProperties>
</file>