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LOZISTE\Tendry\2017\Lázně Bělohrad\Nakládání s odpady\3_Přílohy\"/>
    </mc:Choice>
  </mc:AlternateContent>
  <bookViews>
    <workbookView xWindow="0" yWindow="0" windowWidth="28800" windowHeight="1302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E40" i="1" l="1"/>
  <c r="E39" i="1"/>
  <c r="E38" i="1"/>
  <c r="F126" i="1"/>
  <c r="F180" i="1" s="1"/>
  <c r="F196" i="1" s="1"/>
  <c r="F85" i="1"/>
  <c r="F178" i="1" s="1"/>
  <c r="F194" i="1" s="1"/>
  <c r="F55" i="1"/>
  <c r="F176" i="1" s="1"/>
  <c r="F192" i="1" s="1"/>
  <c r="F20" i="1"/>
  <c r="F174" i="1" s="1"/>
  <c r="F190" i="1" l="1"/>
  <c r="G20" i="1"/>
  <c r="G126" i="1" l="1"/>
  <c r="G180" i="1" s="1"/>
  <c r="G196" i="1" s="1"/>
  <c r="G85" i="1"/>
  <c r="G178" i="1" s="1"/>
  <c r="G194" i="1" s="1"/>
  <c r="G55" i="1"/>
  <c r="G176" i="1" s="1"/>
  <c r="G192" i="1" s="1"/>
  <c r="G174" i="1"/>
  <c r="E47" i="1"/>
  <c r="E46" i="1"/>
  <c r="E45" i="1"/>
  <c r="G190" i="1" l="1"/>
  <c r="E157" i="1"/>
  <c r="E124" i="1" l="1"/>
  <c r="E122" i="1"/>
  <c r="E116" i="1"/>
  <c r="E77" i="1"/>
  <c r="E123" i="1"/>
  <c r="E121" i="1"/>
  <c r="E53" i="1" l="1"/>
  <c r="E55" i="1" s="1"/>
  <c r="E176" i="1" s="1"/>
  <c r="E192" i="1" s="1"/>
  <c r="E83" i="1" l="1"/>
  <c r="E82" i="1" l="1"/>
  <c r="E18" i="1" l="1"/>
  <c r="E14" i="1"/>
  <c r="E153" i="1" l="1"/>
  <c r="E140" i="1"/>
  <c r="E141" i="1"/>
  <c r="E142" i="1"/>
  <c r="E143" i="1"/>
  <c r="E144" i="1"/>
  <c r="E145" i="1"/>
  <c r="E146" i="1"/>
  <c r="E147" i="1"/>
  <c r="E148" i="1"/>
  <c r="E139" i="1"/>
  <c r="E105" i="1"/>
  <c r="E106" i="1"/>
  <c r="E107" i="1"/>
  <c r="E108" i="1"/>
  <c r="E109" i="1"/>
  <c r="E110" i="1"/>
  <c r="E111" i="1"/>
  <c r="E112" i="1"/>
  <c r="E104" i="1"/>
  <c r="E72" i="1"/>
  <c r="E85" i="1" s="1"/>
  <c r="E178" i="1" s="1"/>
  <c r="E194" i="1" s="1"/>
  <c r="E126" i="1" l="1"/>
  <c r="E180" i="1" s="1"/>
  <c r="E196" i="1" s="1"/>
  <c r="E159" i="1"/>
  <c r="E182" i="1" s="1"/>
  <c r="E198" i="1" s="1"/>
  <c r="F139" i="1"/>
  <c r="F148" i="1"/>
  <c r="G148" i="1" s="1"/>
  <c r="F145" i="1"/>
  <c r="G145" i="1" s="1"/>
  <c r="F141" i="1"/>
  <c r="G141" i="1" s="1"/>
  <c r="F144" i="1"/>
  <c r="G144" i="1" s="1"/>
  <c r="F140" i="1"/>
  <c r="G140" i="1" s="1"/>
  <c r="F147" i="1"/>
  <c r="G147" i="1" s="1"/>
  <c r="F143" i="1"/>
  <c r="G143" i="1" s="1"/>
  <c r="F146" i="1"/>
  <c r="G146" i="1" s="1"/>
  <c r="F142" i="1"/>
  <c r="G142" i="1" s="1"/>
  <c r="E9" i="1"/>
  <c r="E20" i="1" s="1"/>
  <c r="G139" i="1" l="1"/>
  <c r="G159" i="1" s="1"/>
  <c r="G182" i="1" s="1"/>
  <c r="F159" i="1"/>
  <c r="F182" i="1" s="1"/>
  <c r="E174" i="1"/>
  <c r="E184" i="1" s="1"/>
  <c r="F184" i="1" l="1"/>
  <c r="F198" i="1"/>
  <c r="F200" i="1" s="1"/>
  <c r="G198" i="1"/>
  <c r="G200" i="1" s="1"/>
  <c r="G184" i="1"/>
  <c r="E190" i="1"/>
  <c r="E200" i="1" s="1"/>
</calcChain>
</file>

<file path=xl/sharedStrings.xml><?xml version="1.0" encoding="utf-8"?>
<sst xmlns="http://schemas.openxmlformats.org/spreadsheetml/2006/main" count="252" uniqueCount="117">
  <si>
    <t>typ služby</t>
  </si>
  <si>
    <t>jednotka</t>
  </si>
  <si>
    <t>tuna</t>
  </si>
  <si>
    <t>ks</t>
  </si>
  <si>
    <t xml:space="preserve"> </t>
  </si>
  <si>
    <t>Kč/rok bez DPH</t>
  </si>
  <si>
    <t xml:space="preserve">Pronájem nádob </t>
  </si>
  <si>
    <t>Plasty směsné</t>
  </si>
  <si>
    <t>Pet lahve</t>
  </si>
  <si>
    <t>Kompozitní obaly</t>
  </si>
  <si>
    <t>Technické služby</t>
  </si>
  <si>
    <t>Kč/t (bez DPH)</t>
  </si>
  <si>
    <t>Kč/ks (bez DPH)</t>
  </si>
  <si>
    <t>200307 objemný odpad</t>
  </si>
  <si>
    <t>150105 kompozitní obaly</t>
  </si>
  <si>
    <t>150107 skleněné obaly</t>
  </si>
  <si>
    <t>150102 plastové obaly</t>
  </si>
  <si>
    <t>200140 kovy</t>
  </si>
  <si>
    <t>200201 biologicky rozložitelný odpad</t>
  </si>
  <si>
    <t>160103 pneumatiky</t>
  </si>
  <si>
    <t>150202 absorpční činidla, filtrační mat., čistící tkaniny…</t>
  </si>
  <si>
    <t>200114 kyseliny</t>
  </si>
  <si>
    <t>200115 zásady</t>
  </si>
  <si>
    <t>200113 rozpouštědla</t>
  </si>
  <si>
    <t>180106 chemikálie</t>
  </si>
  <si>
    <t>150110 obaly obsahující zbyt. neb. látek</t>
  </si>
  <si>
    <t>200126 olej a tuk</t>
  </si>
  <si>
    <t>200132 jiná nepoužitá léčiva</t>
  </si>
  <si>
    <t>200121 zářivky a jiný odpad obsahující rtuď</t>
  </si>
  <si>
    <t>hod</t>
  </si>
  <si>
    <t>výsyp</t>
  </si>
  <si>
    <t xml:space="preserve">počet ks za rok </t>
  </si>
  <si>
    <t xml:space="preserve">prům. počet tun za rok </t>
  </si>
  <si>
    <t>200127 barvy, tiskařské barvy, lepidla…</t>
  </si>
  <si>
    <t xml:space="preserve">200301 směsný komunální odpad   </t>
  </si>
  <si>
    <t xml:space="preserve">Formulář nabídkové ceny </t>
  </si>
  <si>
    <t>Kč/rok s DPH</t>
  </si>
  <si>
    <t>Odpad po městě Lázně Bělohrad a jeho částech (Dolní Nová Ves, Horní Nová Ves, Prostřední Nová Ves, Brtev, Dolní Javoří, Hřídelec, Lány, Uhlíře)</t>
  </si>
  <si>
    <t xml:space="preserve">Prodej pytlů - jen igelitový obal (cena bez odvozu, odstranění, likvidace odpadu - váha pytlů bude započítána při svozu nebo převzetí ze SD) </t>
  </si>
  <si>
    <t>1. SKO</t>
  </si>
  <si>
    <t>2. VSKO</t>
  </si>
  <si>
    <r>
      <t>4. SBĚRNÝ DV</t>
    </r>
    <r>
      <rPr>
        <sz val="18"/>
        <color theme="1"/>
        <rFont val="Calibri"/>
        <family val="2"/>
        <charset val="238"/>
      </rPr>
      <t>ŮR</t>
    </r>
  </si>
  <si>
    <t>3. TS</t>
  </si>
  <si>
    <t xml:space="preserve">počet ks </t>
  </si>
  <si>
    <t xml:space="preserve">počet ks  </t>
  </si>
  <si>
    <t>4. a)  Sběrný dvůr - převzetí vytříděných odpadů ze sběrného dvora provozovaného technickými službami</t>
  </si>
  <si>
    <t>počet hod. za rok 2017</t>
  </si>
  <si>
    <t>Obsluha</t>
  </si>
  <si>
    <t>Kč/hod (bez DPH)</t>
  </si>
  <si>
    <t>Pronájem nádob</t>
  </si>
  <si>
    <t>1. SKO   -  Svoz SKO z klasických nádob -120l, 240l, 1100l, včetně pytlů a pronájmu nádob</t>
  </si>
  <si>
    <t>2 . VSKO  -  Svoz VSKO z klasických nádob -1100l, 2500l včetně včetně pytlů a pronájmu nádob</t>
  </si>
  <si>
    <t>3. TS -  Odvoz SKO z městských košů svezených tech. sl. do kontejneru  v areálu  TS v Prostřední Nové Vsi</t>
  </si>
  <si>
    <r>
      <rPr>
        <b/>
        <sz val="11"/>
        <color theme="1"/>
        <rFont val="Calibri"/>
        <family val="2"/>
        <charset val="238"/>
        <scheme val="minor"/>
      </rPr>
      <t>4. a)  SD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převzetí odpadů ze SD provozovaného technickými službami včetně pronájmu nádob a dopravy</t>
    </r>
  </si>
  <si>
    <t>Celková cena za 12 měsíců</t>
  </si>
  <si>
    <t xml:space="preserve">4. b)  SD - nebezpečný odpad  převzetí, využití, odstranění nebezpečných odpadů ze sběrného dvora 3 x ročně </t>
  </si>
  <si>
    <t>DPH ….. %</t>
  </si>
  <si>
    <t>DPH ..… %</t>
  </si>
  <si>
    <t>DPH …..%</t>
  </si>
  <si>
    <t>Prodej pytlů - jen igelitový obal (cena bez svozu, odstranění, likvidace odpadu - váha pytlů bude započítána při svozu nebo převzetí ze SD)</t>
  </si>
  <si>
    <t>Odvoz  kontejneru se směsným kom. odpadem z městských košů svezených tech. službami do kontejneru  v areálu  technických služeb v Prostřední Nové Vsi</t>
  </si>
  <si>
    <t xml:space="preserve"> převzetí, využití, odstranění nebezpečných odpadů ze sběrného dvora 3 x ročně (třetí středa v měsíci dubnu, červenci a říjnu)</t>
  </si>
  <si>
    <t>Celková cena za přednět plnění veřejné zakázky zahrbuje všechny výše uvedené činnosti včetně souvisejících činností v rozsahu dle zadávací dokumentace za dobu plnění 12 měsíců.</t>
  </si>
  <si>
    <t>150101 papír a lepenkové obaly</t>
  </si>
  <si>
    <t>Celková cena za 4 roky - 48 měsíců</t>
  </si>
  <si>
    <t>Celková cena za přednět plnění veřejné zakázky zahrbuje všechny výše uvedené činnosti včetně souvisejících činností v rozsahu dle zadávací dokumentace za dobu plnění 48 měsíců.</t>
  </si>
  <si>
    <t>Kč/výsyp bez DPH</t>
  </si>
  <si>
    <t>Kč/4 roky bez DPH</t>
  </si>
  <si>
    <t>Kč/4 roky s DPH</t>
  </si>
  <si>
    <t>Ocenění položek rozpočtu za 12 měsíců</t>
  </si>
  <si>
    <t>Ocenění položek rozpočtu za 4 roky  -   48 měsíců</t>
  </si>
  <si>
    <t>průměr tun za rok 2015,2016</t>
  </si>
  <si>
    <t xml:space="preserve">* Doprava dle objednávky  - odvoz na skládku, včetně manipulace </t>
  </si>
  <si>
    <t>Typ služby</t>
  </si>
  <si>
    <r>
      <t>**</t>
    </r>
    <r>
      <rPr>
        <b/>
        <i/>
        <sz val="11"/>
        <color theme="3"/>
        <rFont val="Calibri"/>
        <family val="2"/>
        <charset val="238"/>
        <scheme val="minor"/>
      </rPr>
      <t>pytle</t>
    </r>
    <r>
      <rPr>
        <i/>
        <sz val="11"/>
        <color theme="3"/>
        <rFont val="Calibri"/>
        <family val="2"/>
        <charset val="238"/>
        <scheme val="minor"/>
      </rPr>
      <t xml:space="preserve"> - označené logem společnosti -  dle potřeby</t>
    </r>
  </si>
  <si>
    <r>
      <t>*</t>
    </r>
    <r>
      <rPr>
        <b/>
        <i/>
        <sz val="11"/>
        <color theme="3"/>
        <rFont val="Calibri"/>
        <family val="2"/>
        <charset val="238"/>
        <scheme val="minor"/>
      </rPr>
      <t>cca 1150 ks</t>
    </r>
    <r>
      <rPr>
        <i/>
        <sz val="11"/>
        <color theme="3"/>
        <rFont val="Calibri"/>
        <family val="2"/>
        <charset val="238"/>
        <scheme val="minor"/>
      </rPr>
      <t xml:space="preserve"> 120l nádob s četností 1x 14 dní (z toho několik 240 l - označeno 2x samolepkou na 120 l)   Vývoz: 530 ks liché pondělí, 460 ks sudé pondělí, 160 ks sudé úterý</t>
    </r>
  </si>
  <si>
    <r>
      <t>*</t>
    </r>
    <r>
      <rPr>
        <b/>
        <i/>
        <sz val="11"/>
        <color theme="3"/>
        <rFont val="Calibri"/>
        <family val="2"/>
        <charset val="238"/>
        <scheme val="minor"/>
      </rPr>
      <t>cca 34 ks</t>
    </r>
    <r>
      <rPr>
        <i/>
        <sz val="11"/>
        <color theme="3"/>
        <rFont val="Calibri"/>
        <family val="2"/>
        <charset val="238"/>
        <scheme val="minor"/>
      </rPr>
      <t xml:space="preserve"> 1100l černých nádob s četností 1 x 7 dní  (může se měnit dle ročního období květen-září X říjen-duben)    Vývoz: středa</t>
    </r>
  </si>
  <si>
    <r>
      <t>*</t>
    </r>
    <r>
      <rPr>
        <b/>
        <i/>
        <sz val="11"/>
        <color theme="3"/>
        <rFont val="Calibri"/>
        <family val="2"/>
        <charset val="238"/>
        <scheme val="minor"/>
      </rPr>
      <t>cca 2 ks</t>
    </r>
    <r>
      <rPr>
        <i/>
        <sz val="11"/>
        <color theme="3"/>
        <rFont val="Calibri"/>
        <family val="2"/>
        <charset val="238"/>
        <scheme val="minor"/>
      </rPr>
      <t xml:space="preserve"> 1100l černých nádob s četností 1 x 14 dní (může se měnit dle ročního období květen-září X říjen-duben)    Vývoz: středa</t>
    </r>
  </si>
  <si>
    <t>** sklo - svoz probíhá 1 x 21 dní   Vývoz: dle možností firmy    (18 x rok)</t>
  </si>
  <si>
    <t>*papír, plast - svoz probíhá 1 x 7 dní (2 ks plastů se může měnit dle ročního období 1 x 14 dní květen-září X říjen-duben - v tabulce výše vše 1 x 7 dní) Vývoz: čtvrtek (52 x  za rok)</t>
  </si>
  <si>
    <t>průměrný počet tun za rok 2017</t>
  </si>
  <si>
    <t>pronájem za nádobu  -  kontejner 16 m3 a více</t>
  </si>
  <si>
    <t xml:space="preserve">Doprava </t>
  </si>
  <si>
    <r>
      <t>Vozidlo s kontejnerem 16 m3 a více   -  sólo</t>
    </r>
    <r>
      <rPr>
        <sz val="11"/>
        <color theme="3"/>
        <rFont val="Calibri"/>
        <family val="2"/>
        <charset val="238"/>
        <scheme val="minor"/>
      </rPr>
      <t>*</t>
    </r>
  </si>
  <si>
    <r>
      <t xml:space="preserve">Vozidlo s dvěma kontejnery 16 m3 a více   -  souprava </t>
    </r>
    <r>
      <rPr>
        <sz val="11"/>
        <color theme="3"/>
        <rFont val="Calibri"/>
        <family val="2"/>
        <charset val="238"/>
        <scheme val="minor"/>
      </rPr>
      <t>*</t>
    </r>
  </si>
  <si>
    <r>
      <t>200301 svoz SKO</t>
    </r>
    <r>
      <rPr>
        <i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včetně dopravy, likvidace a odstranění na skládce</t>
    </r>
    <r>
      <rPr>
        <sz val="10"/>
        <color theme="3"/>
        <rFont val="Calibri"/>
        <family val="2"/>
        <charset val="238"/>
        <scheme val="minor"/>
      </rPr>
      <t xml:space="preserve">* </t>
    </r>
    <r>
      <rPr>
        <sz val="10"/>
        <color theme="1"/>
        <rFont val="Calibri"/>
        <family val="2"/>
        <charset val="238"/>
        <scheme val="minor"/>
      </rPr>
      <t xml:space="preserve">  </t>
    </r>
  </si>
  <si>
    <r>
      <rPr>
        <sz val="10"/>
        <color theme="1"/>
        <rFont val="Calibri"/>
        <family val="2"/>
        <charset val="238"/>
        <scheme val="minor"/>
      </rPr>
      <t>vozidlo s kont. 16 m3 a více - sólo -</t>
    </r>
    <r>
      <rPr>
        <sz val="8.5"/>
        <color theme="1"/>
        <rFont val="Calibri"/>
        <family val="2"/>
        <charset val="238"/>
        <scheme val="minor"/>
      </rPr>
      <t xml:space="preserve"> odvoz odp. k odstranění na skládku</t>
    </r>
    <r>
      <rPr>
        <sz val="8.5"/>
        <color theme="3"/>
        <rFont val="Calibri"/>
        <family val="2"/>
        <charset val="238"/>
        <scheme val="minor"/>
      </rPr>
      <t>*</t>
    </r>
  </si>
  <si>
    <r>
      <rPr>
        <sz val="10"/>
        <color theme="1"/>
        <rFont val="Calibri"/>
        <family val="2"/>
        <charset val="238"/>
        <scheme val="minor"/>
      </rPr>
      <t>vozidlo s kont. 16 m3 a více - sólo -</t>
    </r>
    <r>
      <rPr>
        <sz val="9"/>
        <color theme="1"/>
        <rFont val="Calibri"/>
        <family val="2"/>
        <charset val="238"/>
        <scheme val="minor"/>
      </rPr>
      <t xml:space="preserve"> </t>
    </r>
    <r>
      <rPr>
        <sz val="8.5"/>
        <color theme="1"/>
        <rFont val="Calibri"/>
        <family val="2"/>
        <charset val="238"/>
        <scheme val="minor"/>
      </rPr>
      <t>odvoz odp. k využití (překladiště)</t>
    </r>
    <r>
      <rPr>
        <sz val="8.5"/>
        <color theme="3"/>
        <rFont val="Calibri"/>
        <family val="2"/>
        <charset val="238"/>
        <scheme val="minor"/>
      </rPr>
      <t>*</t>
    </r>
  </si>
  <si>
    <r>
      <t>vozidlo s dvěma kont. 16 m3 a více - souprava - odvoz odp. k využití (překladiště)</t>
    </r>
    <r>
      <rPr>
        <sz val="8"/>
        <color theme="3"/>
        <rFont val="Calibri"/>
        <family val="2"/>
        <charset val="238"/>
        <scheme val="minor"/>
      </rPr>
      <t>*</t>
    </r>
  </si>
  <si>
    <r>
      <t>vozidlo s dvěma kont. 16 m3 a více - souprava - odvoz odp. k odstranění na skládku</t>
    </r>
    <r>
      <rPr>
        <sz val="7.8"/>
        <color theme="3"/>
        <rFont val="Calibri"/>
        <family val="2"/>
        <charset val="238"/>
        <scheme val="minor"/>
      </rPr>
      <t>*</t>
    </r>
  </si>
  <si>
    <t>4. b)  Sběrný dvůr - Nebezpečné odpady  (NO)</t>
  </si>
  <si>
    <r>
      <t>obsluha pracovníkem svoz. firmy při NO</t>
    </r>
    <r>
      <rPr>
        <sz val="11"/>
        <color theme="3"/>
        <rFont val="Calibri"/>
        <family val="2"/>
        <charset val="238"/>
        <scheme val="minor"/>
      </rPr>
      <t>*</t>
    </r>
  </si>
  <si>
    <r>
      <t>vozidlo s kontejnerem na nebezpečný odpad</t>
    </r>
    <r>
      <rPr>
        <sz val="11"/>
        <color theme="3"/>
        <rFont val="Calibri"/>
        <family val="2"/>
        <charset val="238"/>
        <scheme val="minor"/>
      </rPr>
      <t>**</t>
    </r>
  </si>
  <si>
    <t>Poznámky:</t>
  </si>
  <si>
    <t xml:space="preserve">Poznámky: </t>
  </si>
  <si>
    <t xml:space="preserve">Svoz probíhá s četností: </t>
  </si>
  <si>
    <t xml:space="preserve">Svoz probíhá dle svozového kalendáře s četností: </t>
  </si>
  <si>
    <t>* Nebezpečný odpad je vybírán 3 x za rok po 6 hodinách - celkově 18 hodin za rok</t>
  </si>
  <si>
    <t>počet výsypů kontejneru</t>
  </si>
  <si>
    <t>1 odvoz</t>
  </si>
  <si>
    <t>Kč/odvoz (bez DPH)</t>
  </si>
  <si>
    <t xml:space="preserve">počet odvozů za rok </t>
  </si>
  <si>
    <t>* Doprava dle objednávky, včetně manipulace - rozděleno dle cíle dopravy - odvoz na skládku, nebo do jiného sběrného dvora/překladiště provozovaného dodavatelem služeb</t>
  </si>
  <si>
    <t>** Doprava dle objednávky, odvoz včetně manipulace a čekání 6 hodin ve SD po dobu jednoho sběru nebezpečného odpadu</t>
  </si>
  <si>
    <t>odvoz</t>
  </si>
  <si>
    <t>počet odvozů za rok 2017</t>
  </si>
  <si>
    <t>SKO  -  Svoz směsného komunálního odpadu z klasických nádob (120l, 240l, 1100l) sběr, svoz, odstranění, včetně úklidu nádobových stání</t>
  </si>
  <si>
    <r>
      <t>Směsný komunální odpad 110l - nosnost min. 20 kg</t>
    </r>
    <r>
      <rPr>
        <sz val="11"/>
        <color theme="3"/>
        <rFont val="Calibri"/>
        <family val="2"/>
        <charset val="238"/>
        <scheme val="minor"/>
      </rPr>
      <t>**</t>
    </r>
  </si>
  <si>
    <t>pronájem za nádobu  - černá SKO -1100l horní výsyp</t>
  </si>
  <si>
    <r>
      <t>*</t>
    </r>
    <r>
      <rPr>
        <b/>
        <i/>
        <sz val="11"/>
        <color theme="3"/>
        <rFont val="Calibri"/>
        <family val="2"/>
        <charset val="238"/>
        <scheme val="minor"/>
      </rPr>
      <t>cca 115 ks</t>
    </r>
    <r>
      <rPr>
        <i/>
        <sz val="11"/>
        <color theme="3"/>
        <rFont val="Calibri"/>
        <family val="2"/>
        <charset val="238"/>
        <scheme val="minor"/>
      </rPr>
      <t xml:space="preserve"> 120l nádob s četností 1 x 28 dní (z toho několik 240 l - označeno 2x samolepkou na 120 l)    Vývoz: 55 ks liché pondělí, 40 ks sudé pondělí, 20 ks sudé úterý</t>
    </r>
  </si>
  <si>
    <t xml:space="preserve">VSKO  -  Svoz vytříděného odpadu z klasických nádob (1100l, 2500l) včetně dopravy, odstranění a úklidu nádobových stání </t>
  </si>
  <si>
    <r>
      <t>150101  papír 1100l horní výsyp</t>
    </r>
    <r>
      <rPr>
        <sz val="11"/>
        <color theme="3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3"/>
        <rFont val="Calibri"/>
        <family val="2"/>
        <charset val="238"/>
        <scheme val="minor"/>
      </rPr>
      <t>(52 x za rok)</t>
    </r>
  </si>
  <si>
    <r>
      <t>150102  plast 1100l horní výsyp</t>
    </r>
    <r>
      <rPr>
        <sz val="11"/>
        <color theme="3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3"/>
        <rFont val="Calibri"/>
        <family val="2"/>
        <charset val="238"/>
        <scheme val="minor"/>
      </rPr>
      <t xml:space="preserve"> (52 x za rok)</t>
    </r>
  </si>
  <si>
    <r>
      <t>150107  sklo 2500l (duo barva/čiré) spod. výsyp</t>
    </r>
    <r>
      <rPr>
        <sz val="11"/>
        <color theme="3"/>
        <rFont val="Calibri"/>
        <family val="2"/>
        <charset val="238"/>
        <scheme val="minor"/>
      </rPr>
      <t>**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3"/>
        <rFont val="Calibri"/>
        <family val="2"/>
        <charset val="238"/>
        <scheme val="minor"/>
      </rPr>
      <t>(18 x za rok)</t>
    </r>
  </si>
  <si>
    <t>pronájem za nádobu  - žlutá plast -1100l</t>
  </si>
  <si>
    <t>DPH/rok</t>
  </si>
  <si>
    <t>DPH/4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</si>
</sst>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9"/>
      <color rgb="FF7030A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u/>
      <sz val="11"/>
      <color rgb="FF7030A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3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i/>
      <sz val="11"/>
      <color theme="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sz val="25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8"/>
      <color rgb="FFFF0000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i/>
      <sz val="10.5"/>
      <color theme="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8.5"/>
      <color theme="3"/>
      <name val="Calibri"/>
      <family val="2"/>
      <charset val="238"/>
      <scheme val="minor"/>
    </font>
    <font>
      <sz val="8"/>
      <color theme="3"/>
      <name val="Calibri"/>
      <family val="2"/>
      <charset val="238"/>
      <scheme val="minor"/>
    </font>
    <font>
      <sz val="7.8"/>
      <color theme="1"/>
      <name val="Calibri"/>
      <family val="2"/>
      <charset val="238"/>
      <scheme val="minor"/>
    </font>
    <font>
      <sz val="7.8"/>
      <color theme="3"/>
      <name val="Calibri"/>
      <family val="2"/>
      <charset val="238"/>
      <scheme val="minor"/>
    </font>
    <font>
      <i/>
      <sz val="11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Font="1" applyBorder="1"/>
    <xf numFmtId="0" fontId="0" fillId="0" borderId="2" xfId="0" applyBorder="1"/>
    <xf numFmtId="0" fontId="0" fillId="0" borderId="0" xfId="0" applyBorder="1"/>
    <xf numFmtId="0" fontId="2" fillId="0" borderId="2" xfId="0" applyFont="1" applyBorder="1"/>
    <xf numFmtId="0" fontId="3" fillId="0" borderId="0" xfId="0" applyFont="1"/>
    <xf numFmtId="0" fontId="2" fillId="0" borderId="0" xfId="0" applyFont="1" applyBorder="1"/>
    <xf numFmtId="0" fontId="0" fillId="0" borderId="0" xfId="0" applyFont="1" applyBorder="1"/>
    <xf numFmtId="0" fontId="0" fillId="0" borderId="0" xfId="0" applyFont="1" applyFill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Fill="1" applyBorder="1"/>
    <xf numFmtId="0" fontId="9" fillId="0" borderId="0" xfId="0" applyFont="1"/>
    <xf numFmtId="0" fontId="10" fillId="0" borderId="0" xfId="0" applyFont="1"/>
    <xf numFmtId="0" fontId="9" fillId="0" borderId="0" xfId="0" applyFont="1" applyBorder="1"/>
    <xf numFmtId="0" fontId="8" fillId="0" borderId="0" xfId="0" applyFont="1" applyBorder="1"/>
    <xf numFmtId="4" fontId="2" fillId="0" borderId="1" xfId="0" applyNumberFormat="1" applyFont="1" applyBorder="1"/>
    <xf numFmtId="4" fontId="2" fillId="0" borderId="0" xfId="0" applyNumberFormat="1" applyFont="1" applyBorder="1"/>
    <xf numFmtId="4" fontId="2" fillId="0" borderId="0" xfId="0" applyNumberFormat="1" applyFont="1"/>
    <xf numFmtId="4" fontId="7" fillId="0" borderId="0" xfId="0" applyNumberFormat="1" applyFont="1" applyBorder="1"/>
    <xf numFmtId="4" fontId="0" fillId="0" borderId="0" xfId="0" applyNumberFormat="1"/>
    <xf numFmtId="4" fontId="2" fillId="0" borderId="2" xfId="0" applyNumberFormat="1" applyFont="1" applyBorder="1"/>
    <xf numFmtId="0" fontId="12" fillId="0" borderId="0" xfId="0" applyFont="1" applyAlignment="1">
      <alignment horizontal="center"/>
    </xf>
    <xf numFmtId="4" fontId="2" fillId="2" borderId="4" xfId="0" applyNumberFormat="1" applyFont="1" applyFill="1" applyBorder="1"/>
    <xf numFmtId="4" fontId="0" fillId="2" borderId="4" xfId="0" applyNumberFormat="1" applyFill="1" applyBorder="1"/>
    <xf numFmtId="0" fontId="11" fillId="0" borderId="0" xfId="0" applyFont="1" applyBorder="1" applyAlignment="1">
      <alignment horizontal="center"/>
    </xf>
    <xf numFmtId="0" fontId="13" fillId="0" borderId="0" xfId="0" applyFont="1"/>
    <xf numFmtId="0" fontId="1" fillId="0" borderId="0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0" fillId="0" borderId="1" xfId="0" applyFont="1" applyBorder="1"/>
    <xf numFmtId="0" fontId="16" fillId="0" borderId="1" xfId="0" applyFont="1" applyBorder="1"/>
    <xf numFmtId="4" fontId="16" fillId="0" borderId="1" xfId="0" applyNumberFormat="1" applyFont="1" applyBorder="1"/>
    <xf numFmtId="4" fontId="0" fillId="0" borderId="1" xfId="0" applyNumberFormat="1" applyBorder="1"/>
    <xf numFmtId="0" fontId="14" fillId="0" borderId="0" xfId="0" applyFont="1"/>
    <xf numFmtId="0" fontId="16" fillId="3" borderId="0" xfId="0" applyFont="1" applyFill="1"/>
    <xf numFmtId="0" fontId="20" fillId="3" borderId="0" xfId="0" applyFont="1" applyFill="1"/>
    <xf numFmtId="0" fontId="20" fillId="3" borderId="0" xfId="0" applyFont="1" applyFill="1" applyBorder="1" applyAlignment="1">
      <alignment horizontal="right"/>
    </xf>
    <xf numFmtId="0" fontId="20" fillId="3" borderId="1" xfId="0" applyFont="1" applyFill="1" applyBorder="1"/>
    <xf numFmtId="0" fontId="20" fillId="3" borderId="1" xfId="0" applyFont="1" applyFill="1" applyBorder="1" applyAlignment="1">
      <alignment horizontal="right"/>
    </xf>
    <xf numFmtId="0" fontId="23" fillId="0" borderId="0" xfId="0" applyFont="1"/>
    <xf numFmtId="0" fontId="6" fillId="0" borderId="0" xfId="0" applyFont="1" applyFill="1" applyBorder="1"/>
    <xf numFmtId="0" fontId="0" fillId="3" borderId="0" xfId="0" applyFill="1" applyBorder="1"/>
    <xf numFmtId="0" fontId="24" fillId="0" borderId="0" xfId="0" applyFont="1"/>
    <xf numFmtId="0" fontId="25" fillId="0" borderId="0" xfId="0" applyFont="1"/>
    <xf numFmtId="0" fontId="20" fillId="3" borderId="6" xfId="0" applyFont="1" applyFill="1" applyBorder="1"/>
    <xf numFmtId="4" fontId="16" fillId="3" borderId="6" xfId="0" applyNumberFormat="1" applyFont="1" applyFill="1" applyBorder="1" applyAlignment="1">
      <alignment horizontal="right"/>
    </xf>
    <xf numFmtId="0" fontId="20" fillId="3" borderId="7" xfId="0" applyFont="1" applyFill="1" applyBorder="1" applyAlignment="1">
      <alignment horizontal="right"/>
    </xf>
    <xf numFmtId="4" fontId="16" fillId="3" borderId="8" xfId="0" applyNumberFormat="1" applyFont="1" applyFill="1" applyBorder="1" applyAlignment="1">
      <alignment horizontal="right"/>
    </xf>
    <xf numFmtId="2" fontId="16" fillId="3" borderId="10" xfId="0" applyNumberFormat="1" applyFont="1" applyFill="1" applyBorder="1" applyAlignment="1">
      <alignment horizontal="right"/>
    </xf>
    <xf numFmtId="2" fontId="16" fillId="3" borderId="6" xfId="0" applyNumberFormat="1" applyFont="1" applyFill="1" applyBorder="1" applyAlignment="1">
      <alignment horizontal="right"/>
    </xf>
    <xf numFmtId="0" fontId="16" fillId="0" borderId="0" xfId="0" applyFont="1" applyFill="1" applyBorder="1"/>
    <xf numFmtId="4" fontId="20" fillId="0" borderId="1" xfId="0" applyNumberFormat="1" applyFont="1" applyBorder="1"/>
    <xf numFmtId="4" fontId="20" fillId="3" borderId="8" xfId="0" applyNumberFormat="1" applyFont="1" applyFill="1" applyBorder="1" applyAlignment="1">
      <alignment horizontal="right"/>
    </xf>
    <xf numFmtId="2" fontId="20" fillId="3" borderId="9" xfId="0" applyNumberFormat="1" applyFont="1" applyFill="1" applyBorder="1" applyAlignment="1">
      <alignment horizontal="right"/>
    </xf>
    <xf numFmtId="0" fontId="19" fillId="0" borderId="0" xfId="0" applyFont="1"/>
    <xf numFmtId="0" fontId="24" fillId="0" borderId="0" xfId="0" applyFont="1" applyBorder="1"/>
    <xf numFmtId="4" fontId="20" fillId="0" borderId="1" xfId="0" applyNumberFormat="1" applyFont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20" fillId="0" borderId="0" xfId="0" applyFont="1" applyFill="1" applyBorder="1" applyAlignment="1"/>
    <xf numFmtId="0" fontId="16" fillId="0" borderId="0" xfId="0" applyFont="1" applyFill="1" applyBorder="1" applyAlignment="1"/>
    <xf numFmtId="0" fontId="26" fillId="0" borderId="0" xfId="0" applyFont="1"/>
    <xf numFmtId="4" fontId="16" fillId="3" borderId="6" xfId="0" applyNumberFormat="1" applyFont="1" applyFill="1" applyBorder="1" applyAlignment="1"/>
    <xf numFmtId="4" fontId="16" fillId="0" borderId="6" xfId="0" applyNumberFormat="1" applyFont="1" applyFill="1" applyBorder="1" applyAlignment="1"/>
    <xf numFmtId="4" fontId="16" fillId="3" borderId="0" xfId="0" applyNumberFormat="1" applyFont="1" applyFill="1" applyBorder="1" applyAlignment="1"/>
    <xf numFmtId="4" fontId="20" fillId="0" borderId="0" xfId="0" applyNumberFormat="1" applyFont="1" applyFill="1" applyBorder="1" applyAlignment="1"/>
    <xf numFmtId="0" fontId="20" fillId="3" borderId="7" xfId="0" applyFont="1" applyFill="1" applyBorder="1"/>
    <xf numFmtId="4" fontId="16" fillId="3" borderId="8" xfId="0" applyNumberFormat="1" applyFont="1" applyFill="1" applyBorder="1" applyAlignment="1"/>
    <xf numFmtId="4" fontId="16" fillId="0" borderId="9" xfId="0" applyNumberFormat="1" applyFont="1" applyFill="1" applyBorder="1" applyAlignment="1"/>
    <xf numFmtId="4" fontId="16" fillId="0" borderId="6" xfId="0" applyNumberFormat="1" applyFont="1" applyFill="1" applyBorder="1" applyAlignment="1">
      <alignment horizontal="right"/>
    </xf>
    <xf numFmtId="4" fontId="20" fillId="0" borderId="9" xfId="0" applyNumberFormat="1" applyFont="1" applyFill="1" applyBorder="1" applyAlignment="1">
      <alignment horizontal="right"/>
    </xf>
    <xf numFmtId="0" fontId="16" fillId="3" borderId="0" xfId="0" applyFont="1" applyFill="1" applyBorder="1" applyAlignment="1">
      <alignment horizontal="left"/>
    </xf>
    <xf numFmtId="4" fontId="16" fillId="3" borderId="1" xfId="0" applyNumberFormat="1" applyFont="1" applyFill="1" applyBorder="1" applyAlignment="1">
      <alignment horizontal="right"/>
    </xf>
    <xf numFmtId="4" fontId="16" fillId="3" borderId="9" xfId="0" applyNumberFormat="1" applyFont="1" applyFill="1" applyBorder="1" applyAlignment="1"/>
    <xf numFmtId="4" fontId="16" fillId="0" borderId="10" xfId="0" applyNumberFormat="1" applyFont="1" applyFill="1" applyBorder="1" applyAlignment="1">
      <alignment horizontal="right"/>
    </xf>
    <xf numFmtId="0" fontId="30" fillId="0" borderId="2" xfId="0" applyFont="1" applyBorder="1"/>
    <xf numFmtId="0" fontId="2" fillId="0" borderId="0" xfId="0" applyFont="1" applyFill="1"/>
    <xf numFmtId="0" fontId="0" fillId="0" borderId="0" xfId="0" applyFill="1"/>
    <xf numFmtId="0" fontId="20" fillId="0" borderId="0" xfId="0" applyFont="1" applyFill="1" applyBorder="1"/>
    <xf numFmtId="0" fontId="16" fillId="0" borderId="0" xfId="0" applyFont="1" applyFill="1"/>
    <xf numFmtId="0" fontId="20" fillId="0" borderId="0" xfId="0" applyFont="1" applyFill="1"/>
    <xf numFmtId="0" fontId="0" fillId="0" borderId="0" xfId="0" applyFill="1" applyBorder="1"/>
    <xf numFmtId="0" fontId="11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15" fillId="0" borderId="0" xfId="0" applyFont="1" applyFill="1"/>
    <xf numFmtId="0" fontId="18" fillId="0" borderId="0" xfId="0" applyFont="1" applyFill="1"/>
    <xf numFmtId="0" fontId="2" fillId="0" borderId="0" xfId="0" applyFont="1" applyFill="1" applyBorder="1"/>
    <xf numFmtId="0" fontId="20" fillId="0" borderId="0" xfId="0" applyFont="1" applyFill="1" applyBorder="1" applyAlignment="1">
      <alignment horizontal="right"/>
    </xf>
    <xf numFmtId="2" fontId="16" fillId="0" borderId="0" xfId="0" applyNumberFormat="1" applyFont="1" applyFill="1" applyBorder="1" applyAlignment="1">
      <alignment horizontal="right"/>
    </xf>
    <xf numFmtId="2" fontId="20" fillId="0" borderId="0" xfId="0" applyNumberFormat="1" applyFont="1" applyFill="1" applyBorder="1" applyAlignment="1">
      <alignment horizontal="right"/>
    </xf>
    <xf numFmtId="0" fontId="15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4" fontId="0" fillId="0" borderId="0" xfId="0" applyNumberFormat="1" applyFill="1" applyBorder="1"/>
    <xf numFmtId="0" fontId="9" fillId="0" borderId="0" xfId="0" applyFont="1" applyFill="1" applyBorder="1"/>
    <xf numFmtId="4" fontId="16" fillId="0" borderId="0" xfId="0" applyNumberFormat="1" applyFont="1" applyBorder="1" applyAlignment="1"/>
    <xf numFmtId="4" fontId="16" fillId="3" borderId="10" xfId="0" applyNumberFormat="1" applyFont="1" applyFill="1" applyBorder="1" applyAlignment="1"/>
    <xf numFmtId="4" fontId="16" fillId="0" borderId="6" xfId="0" applyNumberFormat="1" applyFont="1" applyBorder="1" applyAlignment="1"/>
    <xf numFmtId="4" fontId="16" fillId="3" borderId="11" xfId="0" applyNumberFormat="1" applyFont="1" applyFill="1" applyBorder="1" applyAlignment="1"/>
    <xf numFmtId="4" fontId="16" fillId="0" borderId="8" xfId="0" applyNumberFormat="1" applyFont="1" applyBorder="1" applyAlignment="1"/>
    <xf numFmtId="4" fontId="16" fillId="0" borderId="9" xfId="0" applyNumberFormat="1" applyFont="1" applyBorder="1" applyAlignment="1"/>
    <xf numFmtId="0" fontId="6" fillId="0" borderId="0" xfId="0" applyFont="1" applyFill="1"/>
    <xf numFmtId="0" fontId="1" fillId="0" borderId="0" xfId="0" applyFont="1" applyFill="1"/>
    <xf numFmtId="0" fontId="16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ont="1" applyFill="1"/>
    <xf numFmtId="4" fontId="0" fillId="0" borderId="0" xfId="0" applyNumberFormat="1" applyFont="1" applyFill="1" applyBorder="1"/>
    <xf numFmtId="0" fontId="21" fillId="0" borderId="0" xfId="0" applyFont="1" applyFill="1"/>
    <xf numFmtId="0" fontId="22" fillId="0" borderId="0" xfId="0" applyFont="1" applyFill="1"/>
    <xf numFmtId="0" fontId="16" fillId="0" borderId="3" xfId="0" applyFont="1" applyFill="1" applyBorder="1"/>
    <xf numFmtId="4" fontId="20" fillId="0" borderId="8" xfId="0" applyNumberFormat="1" applyFont="1" applyFill="1" applyBorder="1" applyAlignment="1">
      <alignment horizontal="right"/>
    </xf>
    <xf numFmtId="4" fontId="20" fillId="3" borderId="9" xfId="0" applyNumberFormat="1" applyFont="1" applyFill="1" applyBorder="1" applyAlignment="1">
      <alignment horizontal="right"/>
    </xf>
    <xf numFmtId="4" fontId="0" fillId="0" borderId="1" xfId="0" applyNumberFormat="1" applyFont="1" applyBorder="1"/>
    <xf numFmtId="0" fontId="31" fillId="0" borderId="2" xfId="0" applyFont="1" applyBorder="1"/>
    <xf numFmtId="4" fontId="0" fillId="0" borderId="0" xfId="0" applyNumberFormat="1" applyFont="1" applyBorder="1"/>
    <xf numFmtId="4" fontId="0" fillId="0" borderId="0" xfId="0" applyNumberFormat="1" applyBorder="1"/>
    <xf numFmtId="0" fontId="13" fillId="0" borderId="0" xfId="0" applyFont="1" applyBorder="1"/>
    <xf numFmtId="4" fontId="2" fillId="2" borderId="12" xfId="0" applyNumberFormat="1" applyFont="1" applyFill="1" applyBorder="1"/>
    <xf numFmtId="4" fontId="0" fillId="2" borderId="12" xfId="0" applyNumberFormat="1" applyFill="1" applyBorder="1"/>
    <xf numFmtId="0" fontId="34" fillId="0" borderId="0" xfId="0" applyFont="1"/>
    <xf numFmtId="4" fontId="0" fillId="0" borderId="12" xfId="0" applyNumberFormat="1" applyBorder="1"/>
    <xf numFmtId="4" fontId="0" fillId="4" borderId="12" xfId="0" applyNumberFormat="1" applyFill="1" applyBorder="1"/>
    <xf numFmtId="4" fontId="16" fillId="2" borderId="12" xfId="0" applyNumberFormat="1" applyFont="1" applyFill="1" applyBorder="1"/>
    <xf numFmtId="4" fontId="7" fillId="0" borderId="3" xfId="0" applyNumberFormat="1" applyFont="1" applyBorder="1" applyAlignment="1">
      <alignment horizontal="right"/>
    </xf>
    <xf numFmtId="0" fontId="28" fillId="0" borderId="1" xfId="0" applyFont="1" applyBorder="1"/>
    <xf numFmtId="0" fontId="28" fillId="0" borderId="3" xfId="0" applyFont="1" applyBorder="1"/>
    <xf numFmtId="0" fontId="28" fillId="0" borderId="5" xfId="0" applyFont="1" applyBorder="1"/>
    <xf numFmtId="0" fontId="35" fillId="0" borderId="0" xfId="0" applyFont="1"/>
    <xf numFmtId="4" fontId="16" fillId="3" borderId="9" xfId="0" applyNumberFormat="1" applyFont="1" applyFill="1" applyBorder="1" applyAlignment="1">
      <alignment horizontal="right"/>
    </xf>
    <xf numFmtId="0" fontId="28" fillId="0" borderId="1" xfId="0" applyFont="1" applyBorder="1" applyAlignment="1">
      <alignment horizontal="center"/>
    </xf>
    <xf numFmtId="0" fontId="36" fillId="0" borderId="0" xfId="0" applyFont="1"/>
    <xf numFmtId="0" fontId="37" fillId="0" borderId="1" xfId="0" applyFont="1" applyBorder="1"/>
    <xf numFmtId="0" fontId="2" fillId="0" borderId="1" xfId="0" applyFont="1" applyBorder="1" applyAlignment="1">
      <alignment wrapText="1"/>
    </xf>
    <xf numFmtId="0" fontId="28" fillId="0" borderId="1" xfId="0" applyFont="1" applyBorder="1" applyAlignment="1">
      <alignment wrapText="1"/>
    </xf>
    <xf numFmtId="0" fontId="32" fillId="0" borderId="1" xfId="0" applyFont="1" applyBorder="1"/>
    <xf numFmtId="0" fontId="40" fillId="0" borderId="1" xfId="0" applyFont="1" applyBorder="1"/>
    <xf numFmtId="0" fontId="41" fillId="0" borderId="0" xfId="0" applyFont="1"/>
    <xf numFmtId="0" fontId="30" fillId="0" borderId="0" xfId="0" applyFont="1"/>
    <xf numFmtId="0" fontId="30" fillId="0" borderId="0" xfId="0" applyFont="1" applyFill="1" applyBorder="1"/>
    <xf numFmtId="0" fontId="42" fillId="0" borderId="1" xfId="0" applyFont="1" applyBorder="1" applyAlignment="1">
      <alignment wrapText="1"/>
    </xf>
    <xf numFmtId="0" fontId="46" fillId="0" borderId="2" xfId="0" applyFont="1" applyBorder="1"/>
    <xf numFmtId="4" fontId="11" fillId="0" borderId="0" xfId="0" applyNumberFormat="1" applyFont="1" applyFill="1" applyBorder="1"/>
    <xf numFmtId="0" fontId="48" fillId="0" borderId="0" xfId="0" applyFont="1" applyBorder="1"/>
    <xf numFmtId="0" fontId="48" fillId="0" borderId="0" xfId="0" applyFont="1" applyFill="1" applyBorder="1"/>
    <xf numFmtId="0" fontId="28" fillId="0" borderId="1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1"/>
  <sheetViews>
    <sheetView tabSelected="1" topLeftCell="A112" workbookViewId="0">
      <selection activeCell="F159" sqref="F159"/>
    </sheetView>
  </sheetViews>
  <sheetFormatPr defaultRowHeight="15" x14ac:dyDescent="0.25"/>
  <cols>
    <col min="1" max="1" width="54" customWidth="1"/>
    <col min="3" max="3" width="17.7109375" customWidth="1"/>
    <col min="4" max="4" width="19.5703125" customWidth="1"/>
    <col min="5" max="5" width="17.7109375" customWidth="1"/>
    <col min="6" max="6" width="14.140625" customWidth="1"/>
    <col min="7" max="7" width="13.28515625" customWidth="1"/>
    <col min="8" max="8" width="15.140625" customWidth="1"/>
  </cols>
  <sheetData>
    <row r="1" spans="1:10" s="4" customFormat="1" ht="32.25" x14ac:dyDescent="0.5">
      <c r="A1" s="48" t="s">
        <v>35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1" t="s">
        <v>37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85"/>
      <c r="G3" s="85"/>
      <c r="H3" s="85"/>
      <c r="I3" s="85"/>
      <c r="J3" s="1"/>
    </row>
    <row r="4" spans="1:10" ht="23.25" x14ac:dyDescent="0.35">
      <c r="A4" s="51" t="s">
        <v>39</v>
      </c>
      <c r="F4" s="118"/>
      <c r="G4" s="88"/>
      <c r="H4" s="88"/>
      <c r="I4" s="88"/>
    </row>
    <row r="5" spans="1:10" x14ac:dyDescent="0.25">
      <c r="A5" s="1" t="s">
        <v>106</v>
      </c>
      <c r="B5" s="1"/>
      <c r="C5" s="1"/>
      <c r="D5" s="1"/>
      <c r="F5" s="119"/>
      <c r="G5" s="88"/>
      <c r="H5" s="88"/>
      <c r="I5" s="88"/>
    </row>
    <row r="6" spans="1:10" ht="15" customHeight="1" x14ac:dyDescent="0.25">
      <c r="F6" s="119"/>
      <c r="G6" s="88"/>
      <c r="H6" s="88"/>
      <c r="I6" s="88"/>
    </row>
    <row r="7" spans="1:10" ht="15" customHeight="1" thickBot="1" x14ac:dyDescent="0.3">
      <c r="C7" s="28"/>
      <c r="F7" s="119"/>
      <c r="G7" s="88"/>
      <c r="H7" s="88"/>
      <c r="I7" s="88"/>
    </row>
    <row r="8" spans="1:10" x14ac:dyDescent="0.25">
      <c r="A8" s="5" t="s">
        <v>0</v>
      </c>
      <c r="B8" s="5" t="s">
        <v>1</v>
      </c>
      <c r="C8" s="5" t="s">
        <v>11</v>
      </c>
      <c r="D8" s="146" t="s">
        <v>32</v>
      </c>
      <c r="E8" s="5" t="s">
        <v>5</v>
      </c>
      <c r="F8" s="53" t="s">
        <v>56</v>
      </c>
      <c r="G8" s="55" t="s">
        <v>36</v>
      </c>
      <c r="H8" s="88"/>
      <c r="I8" s="88"/>
    </row>
    <row r="9" spans="1:10" x14ac:dyDescent="0.25">
      <c r="A9" s="145" t="s">
        <v>85</v>
      </c>
      <c r="B9" s="6" t="s">
        <v>2</v>
      </c>
      <c r="C9" s="22">
        <v>0</v>
      </c>
      <c r="D9" s="135">
        <v>670</v>
      </c>
      <c r="E9" s="22">
        <f>SUM(C9*D9)</f>
        <v>0</v>
      </c>
      <c r="F9" s="54">
        <v>0</v>
      </c>
      <c r="G9" s="61">
        <v>0</v>
      </c>
      <c r="H9" s="88"/>
      <c r="I9" s="88"/>
    </row>
    <row r="10" spans="1:10" x14ac:dyDescent="0.25">
      <c r="A10" s="9"/>
      <c r="B10" s="9"/>
      <c r="C10" s="31"/>
      <c r="D10" s="9"/>
      <c r="E10" s="23"/>
      <c r="F10" s="88"/>
      <c r="G10" s="89"/>
      <c r="H10" s="88"/>
      <c r="I10" s="88"/>
    </row>
    <row r="11" spans="1:10" x14ac:dyDescent="0.25">
      <c r="A11" s="9"/>
      <c r="B11" s="9"/>
      <c r="C11" s="31"/>
      <c r="D11" s="9"/>
      <c r="E11" s="23"/>
      <c r="F11" s="88"/>
      <c r="G11" s="89"/>
      <c r="H11" s="88"/>
      <c r="I11" s="88"/>
    </row>
    <row r="12" spans="1:10" s="34" customFormat="1" ht="15.75" thickBot="1" x14ac:dyDescent="0.3">
      <c r="A12" s="37" t="s">
        <v>59</v>
      </c>
      <c r="F12" s="88"/>
      <c r="G12" s="89"/>
      <c r="H12" s="88"/>
      <c r="I12" s="88"/>
    </row>
    <row r="13" spans="1:10" s="34" customFormat="1" x14ac:dyDescent="0.25">
      <c r="A13" s="38" t="s">
        <v>0</v>
      </c>
      <c r="B13" s="38" t="s">
        <v>1</v>
      </c>
      <c r="C13" s="38" t="s">
        <v>12</v>
      </c>
      <c r="D13" s="140" t="s">
        <v>31</v>
      </c>
      <c r="E13" s="38" t="s">
        <v>5</v>
      </c>
      <c r="F13" s="53" t="s">
        <v>57</v>
      </c>
      <c r="G13" s="55" t="s">
        <v>36</v>
      </c>
      <c r="H13" s="88"/>
      <c r="I13" s="88"/>
    </row>
    <row r="14" spans="1:10" s="34" customFormat="1" ht="15.75" thickBot="1" x14ac:dyDescent="0.3">
      <c r="A14" s="39" t="s">
        <v>107</v>
      </c>
      <c r="B14" s="39" t="s">
        <v>3</v>
      </c>
      <c r="C14" s="40">
        <v>0</v>
      </c>
      <c r="D14" s="135">
        <v>700</v>
      </c>
      <c r="E14" s="60">
        <f>SUM(C14*D14)</f>
        <v>0</v>
      </c>
      <c r="F14" s="57">
        <v>0</v>
      </c>
      <c r="G14" s="62">
        <v>0</v>
      </c>
      <c r="H14" s="88"/>
      <c r="I14" s="88"/>
    </row>
    <row r="15" spans="1:10" x14ac:dyDescent="0.25">
      <c r="A15" s="15"/>
      <c r="B15" s="15"/>
      <c r="C15" s="25"/>
      <c r="D15" s="15"/>
      <c r="E15" s="25"/>
      <c r="F15" s="120"/>
      <c r="G15" s="87"/>
      <c r="H15" s="59"/>
      <c r="I15" s="88"/>
    </row>
    <row r="16" spans="1:10" ht="15.75" thickBot="1" x14ac:dyDescent="0.3">
      <c r="A16" s="1" t="s">
        <v>6</v>
      </c>
      <c r="F16" s="59"/>
      <c r="G16" s="87"/>
      <c r="H16" s="59"/>
      <c r="I16" s="88"/>
    </row>
    <row r="17" spans="1:9" x14ac:dyDescent="0.25">
      <c r="A17" s="5" t="s">
        <v>0</v>
      </c>
      <c r="B17" s="5" t="s">
        <v>1</v>
      </c>
      <c r="C17" s="5" t="s">
        <v>12</v>
      </c>
      <c r="D17" s="140" t="s">
        <v>43</v>
      </c>
      <c r="E17" s="5" t="s">
        <v>5</v>
      </c>
      <c r="F17" s="53" t="s">
        <v>56</v>
      </c>
      <c r="G17" s="55" t="s">
        <v>36</v>
      </c>
      <c r="H17" s="88"/>
      <c r="I17" s="88"/>
    </row>
    <row r="18" spans="1:9" ht="15.75" thickBot="1" x14ac:dyDescent="0.3">
      <c r="A18" s="6" t="s">
        <v>108</v>
      </c>
      <c r="B18" s="6" t="s">
        <v>3</v>
      </c>
      <c r="C18" s="22">
        <v>0</v>
      </c>
      <c r="D18" s="135">
        <v>19</v>
      </c>
      <c r="E18" s="22">
        <f>SUM(C18*D18)</f>
        <v>0</v>
      </c>
      <c r="F18" s="58">
        <v>0</v>
      </c>
      <c r="G18" s="62">
        <v>0</v>
      </c>
      <c r="H18" s="88"/>
      <c r="I18" s="88"/>
    </row>
    <row r="19" spans="1:9" ht="15.75" thickBot="1" x14ac:dyDescent="0.3">
      <c r="A19" s="59"/>
      <c r="B19" s="9"/>
      <c r="C19" s="31"/>
      <c r="D19" s="9"/>
      <c r="E19" s="23"/>
      <c r="F19" s="93"/>
      <c r="G19" s="44"/>
      <c r="H19" s="88"/>
      <c r="I19" s="88"/>
    </row>
    <row r="20" spans="1:9" ht="15.75" thickBot="1" x14ac:dyDescent="0.3">
      <c r="A20" s="35"/>
      <c r="B20" s="36"/>
      <c r="C20" s="36"/>
      <c r="D20" s="36"/>
      <c r="E20" s="30">
        <f>SUM(E9+E14+E18)</f>
        <v>0</v>
      </c>
      <c r="F20" s="30">
        <f>SUM(F9+F14+F18)</f>
        <v>0</v>
      </c>
      <c r="G20" s="29">
        <f>SUM(G9+G14+G18)</f>
        <v>0</v>
      </c>
      <c r="H20" s="88"/>
      <c r="I20" s="88"/>
    </row>
    <row r="21" spans="1:9" x14ac:dyDescent="0.25">
      <c r="A21" s="63" t="s">
        <v>93</v>
      </c>
      <c r="B21" s="36"/>
      <c r="C21" s="36"/>
      <c r="D21" s="36"/>
      <c r="E21" s="102"/>
      <c r="F21" s="88"/>
      <c r="G21" s="102"/>
      <c r="H21" s="88"/>
      <c r="I21" s="88"/>
    </row>
    <row r="22" spans="1:9" x14ac:dyDescent="0.25">
      <c r="A22" s="63" t="s">
        <v>96</v>
      </c>
      <c r="B22" s="36"/>
      <c r="C22" s="36"/>
      <c r="D22" s="36"/>
      <c r="E22" s="102"/>
      <c r="F22" s="88"/>
      <c r="G22" s="102"/>
      <c r="H22" s="88"/>
      <c r="I22" s="88"/>
    </row>
    <row r="23" spans="1:9" x14ac:dyDescent="0.25">
      <c r="A23" s="35" t="s">
        <v>75</v>
      </c>
      <c r="B23" s="36"/>
      <c r="C23" s="36"/>
      <c r="D23" s="36"/>
      <c r="E23" s="86"/>
      <c r="F23" s="88"/>
      <c r="G23" s="88"/>
      <c r="H23" s="88"/>
      <c r="I23" s="88"/>
    </row>
    <row r="24" spans="1:9" x14ac:dyDescent="0.25">
      <c r="A24" s="35" t="s">
        <v>109</v>
      </c>
      <c r="B24" s="36"/>
      <c r="C24" s="36"/>
      <c r="D24" s="36"/>
      <c r="F24" s="88"/>
      <c r="G24" s="88"/>
      <c r="H24" s="88"/>
      <c r="I24" s="88"/>
    </row>
    <row r="25" spans="1:9" x14ac:dyDescent="0.25">
      <c r="A25" s="35" t="s">
        <v>76</v>
      </c>
      <c r="B25" s="36"/>
      <c r="C25" s="36"/>
      <c r="D25" s="36"/>
      <c r="F25" s="88"/>
      <c r="G25" s="88"/>
      <c r="H25" s="88"/>
      <c r="I25" s="88"/>
    </row>
    <row r="26" spans="1:9" x14ac:dyDescent="0.25">
      <c r="A26" s="35" t="s">
        <v>77</v>
      </c>
      <c r="B26" s="36"/>
      <c r="C26" s="36"/>
      <c r="D26" s="36"/>
      <c r="G26" s="86"/>
      <c r="H26" s="86"/>
      <c r="I26" s="86"/>
    </row>
    <row r="27" spans="1:9" x14ac:dyDescent="0.25">
      <c r="A27" s="35" t="s">
        <v>74</v>
      </c>
      <c r="B27" s="36"/>
      <c r="C27" s="36"/>
      <c r="D27" s="36"/>
    </row>
    <row r="28" spans="1:9" x14ac:dyDescent="0.25">
      <c r="A28" s="35"/>
      <c r="B28" s="36"/>
      <c r="C28" s="36"/>
      <c r="D28" s="36" t="s">
        <v>4</v>
      </c>
    </row>
    <row r="29" spans="1:9" x14ac:dyDescent="0.25">
      <c r="A29" s="35"/>
      <c r="B29" s="36"/>
      <c r="C29" s="36"/>
      <c r="D29" s="36"/>
    </row>
    <row r="30" spans="1:9" x14ac:dyDescent="0.25">
      <c r="A30" s="35"/>
      <c r="B30" s="36"/>
      <c r="C30" s="36"/>
      <c r="D30" s="36"/>
    </row>
    <row r="31" spans="1:9" x14ac:dyDescent="0.25">
      <c r="A31" s="35"/>
      <c r="B31" s="36"/>
      <c r="C31" s="36"/>
      <c r="D31" s="36"/>
    </row>
    <row r="32" spans="1:9" x14ac:dyDescent="0.25">
      <c r="A32" s="35"/>
      <c r="B32" s="36"/>
      <c r="C32" s="36"/>
      <c r="D32" s="36"/>
    </row>
    <row r="33" spans="1:8" ht="24" customHeight="1" x14ac:dyDescent="0.25">
      <c r="A33" s="35"/>
      <c r="B33" s="36"/>
      <c r="C33" s="36"/>
      <c r="D33" s="36"/>
    </row>
    <row r="34" spans="1:8" ht="23.25" x14ac:dyDescent="0.35">
      <c r="A34" s="52" t="s">
        <v>40</v>
      </c>
      <c r="B34" s="36"/>
      <c r="C34" s="36"/>
      <c r="D34" s="36"/>
    </row>
    <row r="35" spans="1:8" x14ac:dyDescent="0.25">
      <c r="A35" s="1" t="s">
        <v>110</v>
      </c>
      <c r="B35" s="1"/>
      <c r="C35" s="1"/>
      <c r="D35" s="1"/>
    </row>
    <row r="36" spans="1:8" ht="15.75" thickBot="1" x14ac:dyDescent="0.3">
      <c r="A36" s="1"/>
      <c r="B36" s="1"/>
      <c r="C36" s="1"/>
      <c r="D36" s="1"/>
      <c r="G36" s="16"/>
    </row>
    <row r="37" spans="1:8" ht="30" x14ac:dyDescent="0.25">
      <c r="A37" s="5" t="s">
        <v>0</v>
      </c>
      <c r="B37" s="5" t="s">
        <v>1</v>
      </c>
      <c r="C37" s="143" t="s">
        <v>66</v>
      </c>
      <c r="D37" s="155" t="s">
        <v>98</v>
      </c>
      <c r="E37" s="5" t="s">
        <v>5</v>
      </c>
      <c r="F37" s="53" t="s">
        <v>56</v>
      </c>
      <c r="G37" s="75" t="s">
        <v>36</v>
      </c>
      <c r="H37" s="45"/>
    </row>
    <row r="38" spans="1:8" x14ac:dyDescent="0.25">
      <c r="A38" s="7" t="s">
        <v>111</v>
      </c>
      <c r="B38" s="7" t="s">
        <v>30</v>
      </c>
      <c r="C38" s="22">
        <v>0</v>
      </c>
      <c r="D38" s="135">
        <v>25</v>
      </c>
      <c r="E38" s="22">
        <f>52*C38*D38</f>
        <v>0</v>
      </c>
      <c r="F38" s="71">
        <v>0</v>
      </c>
      <c r="G38" s="76">
        <v>0</v>
      </c>
      <c r="H38" s="73"/>
    </row>
    <row r="39" spans="1:8" x14ac:dyDescent="0.25">
      <c r="A39" s="6" t="s">
        <v>112</v>
      </c>
      <c r="B39" s="7" t="s">
        <v>30</v>
      </c>
      <c r="C39" s="22">
        <v>0</v>
      </c>
      <c r="D39" s="135">
        <v>39</v>
      </c>
      <c r="E39" s="22">
        <f t="shared" ref="E39" si="0">52*C39*D39</f>
        <v>0</v>
      </c>
      <c r="F39" s="71">
        <v>0</v>
      </c>
      <c r="G39" s="76">
        <v>0</v>
      </c>
      <c r="H39" s="73"/>
    </row>
    <row r="40" spans="1:8" ht="15.75" thickBot="1" x14ac:dyDescent="0.3">
      <c r="A40" s="7" t="s">
        <v>113</v>
      </c>
      <c r="B40" s="7" t="s">
        <v>30</v>
      </c>
      <c r="C40" s="22">
        <v>0</v>
      </c>
      <c r="D40" s="135">
        <v>19</v>
      </c>
      <c r="E40" s="22">
        <f>18*C40*D40</f>
        <v>0</v>
      </c>
      <c r="F40" s="72">
        <v>0</v>
      </c>
      <c r="G40" s="77">
        <v>0</v>
      </c>
      <c r="H40" s="74"/>
    </row>
    <row r="41" spans="1:8" x14ac:dyDescent="0.25">
      <c r="A41" s="13"/>
      <c r="B41" s="13"/>
      <c r="C41" s="23"/>
      <c r="D41" s="9"/>
      <c r="E41" s="23"/>
      <c r="F41" s="92"/>
      <c r="G41" s="69"/>
      <c r="H41" s="68"/>
    </row>
    <row r="42" spans="1:8" x14ac:dyDescent="0.25">
      <c r="A42" s="13"/>
      <c r="B42" s="13"/>
      <c r="C42" s="23"/>
      <c r="D42" s="9"/>
      <c r="E42" s="12"/>
      <c r="F42" s="92"/>
      <c r="G42" s="49"/>
      <c r="H42" s="17"/>
    </row>
    <row r="43" spans="1:8" ht="15.75" thickBot="1" x14ac:dyDescent="0.3">
      <c r="A43" s="1" t="s">
        <v>38</v>
      </c>
      <c r="B43" s="2"/>
      <c r="C43" s="2"/>
      <c r="D43" s="2"/>
      <c r="E43" s="2"/>
      <c r="F43" s="2"/>
      <c r="H43" s="17"/>
    </row>
    <row r="44" spans="1:8" x14ac:dyDescent="0.25">
      <c r="A44" s="38" t="s">
        <v>0</v>
      </c>
      <c r="B44" s="38" t="s">
        <v>1</v>
      </c>
      <c r="C44" s="38" t="s">
        <v>12</v>
      </c>
      <c r="D44" s="140" t="s">
        <v>31</v>
      </c>
      <c r="E44" s="38" t="s">
        <v>5</v>
      </c>
      <c r="F44" s="53" t="s">
        <v>56</v>
      </c>
      <c r="G44" s="55" t="s">
        <v>36</v>
      </c>
      <c r="H44" s="17"/>
    </row>
    <row r="45" spans="1:8" x14ac:dyDescent="0.25">
      <c r="A45" s="39" t="s">
        <v>7</v>
      </c>
      <c r="B45" s="39" t="s">
        <v>3</v>
      </c>
      <c r="C45" s="40">
        <v>0</v>
      </c>
      <c r="D45" s="135">
        <v>50</v>
      </c>
      <c r="E45" s="65">
        <f t="shared" ref="E45:E47" si="1">SUM(C45*D45)</f>
        <v>0</v>
      </c>
      <c r="F45" s="54">
        <v>0</v>
      </c>
      <c r="G45" s="56">
        <v>0</v>
      </c>
      <c r="H45" s="17"/>
    </row>
    <row r="46" spans="1:8" x14ac:dyDescent="0.25">
      <c r="A46" s="39" t="s">
        <v>8</v>
      </c>
      <c r="B46" s="39" t="s">
        <v>3</v>
      </c>
      <c r="C46" s="40">
        <v>0</v>
      </c>
      <c r="D46" s="135">
        <v>800</v>
      </c>
      <c r="E46" s="65">
        <f t="shared" si="1"/>
        <v>0</v>
      </c>
      <c r="F46" s="54">
        <v>0</v>
      </c>
      <c r="G46" s="56">
        <v>0</v>
      </c>
      <c r="H46" s="17"/>
    </row>
    <row r="47" spans="1:8" ht="15.75" thickBot="1" x14ac:dyDescent="0.3">
      <c r="A47" s="39" t="s">
        <v>9</v>
      </c>
      <c r="B47" s="39" t="s">
        <v>3</v>
      </c>
      <c r="C47" s="40">
        <v>0</v>
      </c>
      <c r="D47" s="135">
        <v>500</v>
      </c>
      <c r="E47" s="65">
        <f t="shared" si="1"/>
        <v>0</v>
      </c>
      <c r="F47" s="78">
        <v>0</v>
      </c>
      <c r="G47" s="79">
        <v>0</v>
      </c>
      <c r="H47" s="17"/>
    </row>
    <row r="48" spans="1:8" x14ac:dyDescent="0.25">
      <c r="A48" s="15"/>
      <c r="B48" s="15"/>
      <c r="C48" s="15"/>
      <c r="D48" s="15"/>
      <c r="E48" s="134"/>
      <c r="F48" s="67"/>
      <c r="G48" s="67"/>
      <c r="H48" s="17"/>
    </row>
    <row r="49" spans="1:8" x14ac:dyDescent="0.25">
      <c r="A49" s="15"/>
      <c r="B49" s="15"/>
      <c r="C49" s="15"/>
      <c r="D49" s="15"/>
      <c r="E49" s="114"/>
      <c r="F49" s="115"/>
      <c r="G49" s="114"/>
      <c r="H49" s="17"/>
    </row>
    <row r="50" spans="1:8" x14ac:dyDescent="0.25">
      <c r="A50" s="13" t="s">
        <v>4</v>
      </c>
      <c r="B50" s="13"/>
      <c r="C50" s="23"/>
      <c r="D50" s="9"/>
      <c r="E50" s="12"/>
      <c r="F50" s="92"/>
      <c r="G50" s="49"/>
      <c r="H50" s="17"/>
    </row>
    <row r="51" spans="1:8" ht="15.75" thickBot="1" x14ac:dyDescent="0.3">
      <c r="A51" s="1" t="s">
        <v>49</v>
      </c>
      <c r="B51" s="15"/>
      <c r="C51" s="15"/>
      <c r="D51" s="15"/>
      <c r="E51" s="25"/>
      <c r="F51" s="11"/>
      <c r="H51" s="17"/>
    </row>
    <row r="52" spans="1:8" x14ac:dyDescent="0.25">
      <c r="A52" s="5" t="s">
        <v>0</v>
      </c>
      <c r="B52" s="5" t="s">
        <v>1</v>
      </c>
      <c r="C52" s="5" t="s">
        <v>12</v>
      </c>
      <c r="D52" s="140" t="s">
        <v>44</v>
      </c>
      <c r="E52" s="5" t="s">
        <v>5</v>
      </c>
      <c r="F52" s="53" t="s">
        <v>56</v>
      </c>
      <c r="G52" s="55" t="s">
        <v>36</v>
      </c>
      <c r="H52" s="17"/>
    </row>
    <row r="53" spans="1:8" ht="15.75" thickBot="1" x14ac:dyDescent="0.3">
      <c r="A53" s="6" t="s">
        <v>114</v>
      </c>
      <c r="B53" s="6" t="s">
        <v>3</v>
      </c>
      <c r="C53" s="22">
        <v>0</v>
      </c>
      <c r="D53" s="135">
        <v>26</v>
      </c>
      <c r="E53" s="22">
        <f>SUM(C53*D53)</f>
        <v>0</v>
      </c>
      <c r="F53" s="54">
        <v>0</v>
      </c>
      <c r="G53" s="139">
        <v>0</v>
      </c>
      <c r="H53" s="17"/>
    </row>
    <row r="54" spans="1:8" ht="15.75" thickBot="1" x14ac:dyDescent="0.3">
      <c r="A54" s="59"/>
      <c r="B54" s="13"/>
      <c r="C54" s="12"/>
      <c r="D54" s="9"/>
      <c r="E54" s="12"/>
      <c r="F54" s="93"/>
      <c r="G54" s="43"/>
      <c r="H54" s="17"/>
    </row>
    <row r="55" spans="1:8" ht="15.75" thickBot="1" x14ac:dyDescent="0.3">
      <c r="B55" s="14" t="s">
        <v>4</v>
      </c>
      <c r="E55" s="128">
        <f>SUM(E38+E39+E40+E45+E46+E47+E53)</f>
        <v>0</v>
      </c>
      <c r="F55" s="128">
        <f>SUM(F38+F39+F40+F45+F46+F47+F53)</f>
        <v>0</v>
      </c>
      <c r="G55" s="129">
        <f>SUM(G38+G39+G40+G45+G46+G47+G53)</f>
        <v>0</v>
      </c>
      <c r="H55" s="17"/>
    </row>
    <row r="56" spans="1:8" x14ac:dyDescent="0.25">
      <c r="A56" s="35"/>
      <c r="E56" s="9"/>
      <c r="F56" s="90"/>
      <c r="G56" s="127"/>
      <c r="H56" s="17"/>
    </row>
    <row r="57" spans="1:8" x14ac:dyDescent="0.25">
      <c r="A57" s="35"/>
      <c r="E57" s="9"/>
      <c r="F57" s="90"/>
      <c r="G57" s="32"/>
      <c r="H57" s="17"/>
    </row>
    <row r="58" spans="1:8" x14ac:dyDescent="0.25">
      <c r="A58" s="63" t="s">
        <v>93</v>
      </c>
      <c r="E58" s="9"/>
      <c r="F58" s="90"/>
      <c r="G58" s="32"/>
      <c r="H58" s="17"/>
    </row>
    <row r="59" spans="1:8" x14ac:dyDescent="0.25">
      <c r="A59" s="63" t="s">
        <v>95</v>
      </c>
      <c r="F59" s="90"/>
      <c r="H59" s="17"/>
    </row>
    <row r="60" spans="1:8" x14ac:dyDescent="0.25">
      <c r="A60" s="147" t="s">
        <v>79</v>
      </c>
      <c r="B60" s="148"/>
      <c r="C60" s="148"/>
      <c r="D60" s="148"/>
      <c r="E60" s="148"/>
      <c r="F60" s="149"/>
      <c r="G60" s="148"/>
      <c r="H60" s="17"/>
    </row>
    <row r="61" spans="1:8" x14ac:dyDescent="0.25">
      <c r="A61" s="35" t="s">
        <v>78</v>
      </c>
      <c r="F61" s="90"/>
      <c r="H61" s="17"/>
    </row>
    <row r="62" spans="1:8" x14ac:dyDescent="0.25">
      <c r="H62" s="17"/>
    </row>
    <row r="63" spans="1:8" ht="15" customHeight="1" x14ac:dyDescent="0.25">
      <c r="A63" s="33"/>
      <c r="B63" s="13"/>
      <c r="C63" s="12"/>
      <c r="D63" s="9"/>
      <c r="E63" s="12"/>
      <c r="F63" s="24"/>
      <c r="G63" s="16"/>
    </row>
    <row r="64" spans="1:8" ht="15" customHeight="1" x14ac:dyDescent="0.25">
      <c r="A64" s="33"/>
      <c r="B64" s="13"/>
      <c r="C64" s="12"/>
      <c r="D64" s="9"/>
      <c r="E64" s="12"/>
      <c r="F64" s="24"/>
      <c r="G64" s="16"/>
    </row>
    <row r="65" spans="1:15" x14ac:dyDescent="0.25">
      <c r="A65" s="95"/>
      <c r="B65" s="14"/>
      <c r="C65" s="14"/>
      <c r="D65" s="14"/>
      <c r="E65" s="14"/>
      <c r="F65" s="14"/>
      <c r="G65" s="90"/>
    </row>
    <row r="66" spans="1:15" x14ac:dyDescent="0.25">
      <c r="A66" s="42"/>
      <c r="B66" s="2"/>
      <c r="C66" s="2"/>
      <c r="D66" s="2"/>
      <c r="E66" s="116"/>
      <c r="F66" s="86"/>
      <c r="G66" s="86"/>
    </row>
    <row r="67" spans="1:15" ht="23.25" x14ac:dyDescent="0.35">
      <c r="A67" s="64" t="s">
        <v>42</v>
      </c>
      <c r="B67" s="13"/>
      <c r="C67" s="13"/>
      <c r="D67" s="13"/>
      <c r="E67" s="117"/>
      <c r="F67" s="86"/>
      <c r="G67" s="86"/>
    </row>
    <row r="68" spans="1:15" x14ac:dyDescent="0.25">
      <c r="A68" s="1" t="s">
        <v>10</v>
      </c>
      <c r="E68" s="86"/>
      <c r="F68" s="86"/>
      <c r="G68" s="86"/>
    </row>
    <row r="69" spans="1:15" s="2" customFormat="1" x14ac:dyDescent="0.25">
      <c r="A69" s="2" t="s">
        <v>60</v>
      </c>
    </row>
    <row r="70" spans="1:15" ht="15.75" thickBot="1" x14ac:dyDescent="0.3"/>
    <row r="71" spans="1:15" ht="30" x14ac:dyDescent="0.25">
      <c r="A71" s="5" t="s">
        <v>0</v>
      </c>
      <c r="B71" s="5" t="s">
        <v>1</v>
      </c>
      <c r="C71" s="5" t="s">
        <v>11</v>
      </c>
      <c r="D71" s="144" t="s">
        <v>80</v>
      </c>
      <c r="E71" s="5" t="s">
        <v>5</v>
      </c>
      <c r="F71" s="53" t="s">
        <v>56</v>
      </c>
      <c r="G71" s="55" t="s">
        <v>36</v>
      </c>
    </row>
    <row r="72" spans="1:15" ht="15.75" thickBot="1" x14ac:dyDescent="0.3">
      <c r="A72" s="6" t="s">
        <v>34</v>
      </c>
      <c r="B72" s="6" t="s">
        <v>2</v>
      </c>
      <c r="C72" s="22">
        <v>0</v>
      </c>
      <c r="D72" s="135">
        <v>50</v>
      </c>
      <c r="E72" s="22">
        <f>SUM(C72*D72)</f>
        <v>0</v>
      </c>
      <c r="F72" s="71">
        <v>0</v>
      </c>
      <c r="G72" s="82">
        <v>0</v>
      </c>
    </row>
    <row r="73" spans="1:15" x14ac:dyDescent="0.25">
      <c r="A73" s="9"/>
      <c r="B73" s="9"/>
      <c r="C73" s="23"/>
      <c r="D73" s="9"/>
      <c r="E73" s="23"/>
      <c r="F73" s="112"/>
      <c r="G73" s="80"/>
    </row>
    <row r="74" spans="1:15" x14ac:dyDescent="0.25">
      <c r="A74" s="9"/>
      <c r="B74" s="9"/>
      <c r="C74" s="23"/>
      <c r="D74" s="9"/>
      <c r="E74" s="23"/>
      <c r="F74" s="112"/>
      <c r="G74" s="113"/>
    </row>
    <row r="75" spans="1:15" ht="15.75" thickBot="1" x14ac:dyDescent="0.3">
      <c r="A75" s="1" t="s">
        <v>6</v>
      </c>
      <c r="F75" s="59"/>
      <c r="G75" s="87"/>
      <c r="H75" s="86"/>
      <c r="I75" s="86"/>
      <c r="J75" s="86"/>
      <c r="K75" s="86"/>
      <c r="L75" s="86"/>
      <c r="M75" s="86"/>
      <c r="N75" s="86"/>
      <c r="O75" s="86"/>
    </row>
    <row r="76" spans="1:15" s="50" customFormat="1" x14ac:dyDescent="0.25">
      <c r="A76" s="5" t="s">
        <v>0</v>
      </c>
      <c r="B76" s="5" t="s">
        <v>1</v>
      </c>
      <c r="C76" s="5" t="s">
        <v>12</v>
      </c>
      <c r="D76" s="140" t="s">
        <v>43</v>
      </c>
      <c r="E76" s="5" t="s">
        <v>5</v>
      </c>
      <c r="F76" s="53" t="s">
        <v>56</v>
      </c>
      <c r="G76" s="55" t="s">
        <v>36</v>
      </c>
      <c r="H76" s="17"/>
      <c r="I76" s="17"/>
      <c r="J76" s="90"/>
      <c r="K76" s="90"/>
      <c r="L76" s="90"/>
      <c r="M76" s="90"/>
      <c r="N76" s="90"/>
      <c r="O76" s="90"/>
    </row>
    <row r="77" spans="1:15" s="50" customFormat="1" ht="15.75" thickBot="1" x14ac:dyDescent="0.3">
      <c r="A77" s="6" t="s">
        <v>81</v>
      </c>
      <c r="B77" s="6" t="s">
        <v>3</v>
      </c>
      <c r="C77" s="22">
        <v>0</v>
      </c>
      <c r="D77" s="135">
        <v>1</v>
      </c>
      <c r="E77" s="22">
        <f>SUM(C77*D77)</f>
        <v>0</v>
      </c>
      <c r="F77" s="58">
        <v>0</v>
      </c>
      <c r="G77" s="62">
        <v>0</v>
      </c>
      <c r="H77" s="17"/>
      <c r="I77" s="17"/>
      <c r="J77" s="90"/>
      <c r="K77" s="90"/>
      <c r="L77" s="90"/>
      <c r="M77" s="90"/>
      <c r="N77" s="90"/>
      <c r="O77" s="90"/>
    </row>
    <row r="78" spans="1:15" s="50" customFormat="1" x14ac:dyDescent="0.25">
      <c r="A78" s="59"/>
      <c r="B78" s="9"/>
      <c r="C78" s="31"/>
      <c r="D78" s="9"/>
      <c r="E78" s="23"/>
      <c r="F78" s="93"/>
      <c r="G78" s="44"/>
      <c r="H78" s="17"/>
      <c r="I78" s="17"/>
      <c r="J78" s="90"/>
      <c r="K78" s="90"/>
      <c r="L78" s="90"/>
      <c r="M78" s="90"/>
      <c r="N78" s="90"/>
      <c r="O78" s="90"/>
    </row>
    <row r="79" spans="1:15" x14ac:dyDescent="0.25">
      <c r="A79" s="9"/>
      <c r="B79" s="9"/>
      <c r="C79" s="23"/>
      <c r="D79" s="9"/>
      <c r="E79" s="9"/>
      <c r="F79" s="110"/>
      <c r="G79" s="21"/>
      <c r="H79" s="17"/>
      <c r="I79" s="17"/>
      <c r="J79" s="86"/>
      <c r="K79" s="86"/>
      <c r="L79" s="86"/>
      <c r="M79" s="86"/>
      <c r="N79" s="86"/>
      <c r="O79" s="86"/>
    </row>
    <row r="80" spans="1:15" ht="15.75" thickBot="1" x14ac:dyDescent="0.3">
      <c r="A80" s="12" t="s">
        <v>82</v>
      </c>
      <c r="B80" s="9"/>
      <c r="C80" s="23"/>
      <c r="D80" s="9"/>
      <c r="E80" s="9"/>
      <c r="F80" s="110"/>
      <c r="G80" s="21"/>
      <c r="H80" s="17"/>
      <c r="I80" s="17"/>
      <c r="J80" s="86"/>
      <c r="K80" s="86"/>
      <c r="L80" s="86"/>
      <c r="M80" s="86"/>
      <c r="N80" s="86"/>
      <c r="O80" s="86"/>
    </row>
    <row r="81" spans="1:9" ht="17.25" customHeight="1" x14ac:dyDescent="0.25">
      <c r="A81" s="5" t="s">
        <v>73</v>
      </c>
      <c r="B81" s="5" t="s">
        <v>1</v>
      </c>
      <c r="C81" s="150" t="s">
        <v>100</v>
      </c>
      <c r="D81" s="140" t="s">
        <v>101</v>
      </c>
      <c r="E81" s="5" t="s">
        <v>5</v>
      </c>
      <c r="F81" s="53" t="s">
        <v>56</v>
      </c>
      <c r="G81" s="55" t="s">
        <v>36</v>
      </c>
      <c r="H81" s="21"/>
      <c r="I81" s="21"/>
    </row>
    <row r="82" spans="1:9" x14ac:dyDescent="0.25">
      <c r="A82" s="8" t="s">
        <v>83</v>
      </c>
      <c r="B82" s="8" t="s">
        <v>99</v>
      </c>
      <c r="C82" s="27">
        <v>0</v>
      </c>
      <c r="D82" s="136">
        <v>15</v>
      </c>
      <c r="E82" s="27">
        <f t="shared" ref="E82:E83" si="2">SUM(C82*D82)</f>
        <v>0</v>
      </c>
      <c r="F82" s="54">
        <v>0</v>
      </c>
      <c r="G82" s="56">
        <v>0</v>
      </c>
      <c r="H82" s="21"/>
      <c r="I82" s="21"/>
    </row>
    <row r="83" spans="1:9" ht="15.75" thickBot="1" x14ac:dyDescent="0.3">
      <c r="A83" s="6" t="s">
        <v>84</v>
      </c>
      <c r="B83" s="6" t="s">
        <v>99</v>
      </c>
      <c r="C83" s="22">
        <v>0</v>
      </c>
      <c r="D83" s="137">
        <v>5</v>
      </c>
      <c r="E83" s="22">
        <f t="shared" si="2"/>
        <v>0</v>
      </c>
      <c r="F83" s="78">
        <v>0</v>
      </c>
      <c r="G83" s="79">
        <v>0</v>
      </c>
      <c r="H83" s="21"/>
      <c r="I83" s="21"/>
    </row>
    <row r="84" spans="1:9" ht="15.75" thickBot="1" x14ac:dyDescent="0.3">
      <c r="A84" s="9"/>
      <c r="B84" s="9"/>
      <c r="C84" s="23"/>
      <c r="D84" s="9"/>
      <c r="E84" s="9"/>
      <c r="F84" s="67"/>
      <c r="G84" s="67"/>
      <c r="H84" s="21"/>
      <c r="I84" s="21"/>
    </row>
    <row r="85" spans="1:9" ht="15.75" thickBot="1" x14ac:dyDescent="0.3">
      <c r="E85" s="29">
        <f>SUM(E72+E77+E82+E83)</f>
        <v>0</v>
      </c>
      <c r="F85" s="29">
        <f>SUM(F72+F77+F82+F83)</f>
        <v>0</v>
      </c>
      <c r="G85" s="66">
        <f>SUM(G72+G77+G82+G83)</f>
        <v>0</v>
      </c>
      <c r="H85" s="20"/>
      <c r="I85" s="20"/>
    </row>
    <row r="86" spans="1:9" s="11" customFormat="1" x14ac:dyDescent="0.25">
      <c r="A86" s="63" t="s">
        <v>94</v>
      </c>
      <c r="E86" s="152"/>
      <c r="F86" s="16"/>
      <c r="G86" s="153"/>
      <c r="H86" s="153"/>
      <c r="I86" s="153"/>
    </row>
    <row r="87" spans="1:9" s="11" customFormat="1" x14ac:dyDescent="0.25">
      <c r="A87" s="35" t="s">
        <v>72</v>
      </c>
      <c r="E87" s="152"/>
      <c r="F87" s="49"/>
      <c r="G87" s="154"/>
      <c r="H87" s="153"/>
      <c r="I87" s="153"/>
    </row>
    <row r="88" spans="1:9" x14ac:dyDescent="0.25">
      <c r="E88" s="92"/>
      <c r="F88" s="33"/>
      <c r="G88" s="103"/>
      <c r="H88" s="20"/>
      <c r="I88" s="20"/>
    </row>
    <row r="89" spans="1:9" x14ac:dyDescent="0.25">
      <c r="E89" s="92"/>
      <c r="F89" s="33"/>
      <c r="G89" s="103"/>
      <c r="H89" s="20"/>
      <c r="I89" s="20"/>
    </row>
    <row r="90" spans="1:9" x14ac:dyDescent="0.25">
      <c r="A90" s="95"/>
      <c r="B90" s="90"/>
      <c r="C90" s="90"/>
      <c r="D90" s="90"/>
      <c r="E90" s="90"/>
      <c r="F90" s="59"/>
      <c r="G90" s="87"/>
      <c r="H90" s="20"/>
      <c r="I90" s="20"/>
    </row>
    <row r="91" spans="1:9" x14ac:dyDescent="0.25">
      <c r="A91" s="90"/>
      <c r="B91" s="90"/>
      <c r="C91" s="90"/>
      <c r="D91" s="90"/>
      <c r="E91" s="90"/>
      <c r="F91" s="59"/>
      <c r="G91" s="87"/>
      <c r="H91" s="20"/>
      <c r="I91" s="20"/>
    </row>
    <row r="92" spans="1:9" x14ac:dyDescent="0.25">
      <c r="A92" s="90"/>
      <c r="B92" s="90"/>
      <c r="C92" s="90"/>
      <c r="D92" s="90"/>
      <c r="E92" s="90"/>
      <c r="F92" s="59"/>
      <c r="G92" s="87"/>
      <c r="H92" s="20"/>
      <c r="I92" s="20"/>
    </row>
    <row r="93" spans="1:9" x14ac:dyDescent="0.25">
      <c r="A93" s="90"/>
      <c r="B93" s="90"/>
      <c r="C93" s="90"/>
      <c r="D93" s="90"/>
      <c r="E93" s="90"/>
      <c r="F93" s="59"/>
      <c r="G93" s="87"/>
      <c r="H93" s="20"/>
      <c r="I93" s="20"/>
    </row>
    <row r="94" spans="1:9" x14ac:dyDescent="0.25">
      <c r="A94" s="90"/>
      <c r="B94" s="90"/>
      <c r="C94" s="90"/>
      <c r="D94" s="90"/>
      <c r="E94" s="90"/>
      <c r="F94" s="59"/>
      <c r="G94" s="87"/>
      <c r="H94" s="20"/>
      <c r="I94" s="20"/>
    </row>
    <row r="95" spans="1:9" x14ac:dyDescent="0.25">
      <c r="A95" s="95"/>
      <c r="B95" s="95"/>
      <c r="C95" s="95"/>
      <c r="D95" s="95"/>
      <c r="E95" s="95"/>
      <c r="F95" s="87"/>
      <c r="G95" s="96"/>
      <c r="H95" s="20"/>
      <c r="I95" s="20"/>
    </row>
    <row r="96" spans="1:9" x14ac:dyDescent="0.25">
      <c r="A96" s="90"/>
      <c r="B96" s="90"/>
      <c r="C96" s="92"/>
      <c r="D96" s="90"/>
      <c r="E96" s="92"/>
      <c r="F96" s="97"/>
      <c r="G96" s="98"/>
      <c r="H96" s="20"/>
      <c r="I96" s="20"/>
    </row>
    <row r="97" spans="1:9" x14ac:dyDescent="0.25">
      <c r="A97" s="90"/>
      <c r="B97" s="90"/>
      <c r="C97" s="92"/>
      <c r="D97" s="90"/>
      <c r="E97" s="92"/>
      <c r="F97" s="97"/>
      <c r="G97" s="98"/>
      <c r="H97" s="20"/>
      <c r="I97" s="20"/>
    </row>
    <row r="98" spans="1:9" x14ac:dyDescent="0.25">
      <c r="A98" s="59"/>
      <c r="B98" s="90"/>
      <c r="C98" s="91"/>
      <c r="D98" s="90"/>
      <c r="E98" s="92"/>
      <c r="F98" s="99"/>
      <c r="G98" s="87"/>
      <c r="H98" s="20"/>
      <c r="I98" s="20"/>
    </row>
    <row r="99" spans="1:9" x14ac:dyDescent="0.25">
      <c r="A99" s="100"/>
      <c r="B99" s="101"/>
      <c r="C99" s="101"/>
      <c r="D99" s="101"/>
      <c r="E99" s="102"/>
      <c r="F99" s="59"/>
      <c r="G99" s="92"/>
      <c r="H99" s="20"/>
      <c r="I99" s="20"/>
    </row>
    <row r="100" spans="1:9" ht="23.25" x14ac:dyDescent="0.35">
      <c r="A100" s="70" t="s">
        <v>41</v>
      </c>
      <c r="C100" s="86"/>
      <c r="D100" s="86"/>
      <c r="E100" s="95"/>
      <c r="F100" s="111"/>
      <c r="G100" s="86"/>
    </row>
    <row r="101" spans="1:9" x14ac:dyDescent="0.25">
      <c r="A101" s="1" t="s">
        <v>45</v>
      </c>
      <c r="C101" s="86"/>
      <c r="D101" s="86"/>
      <c r="E101" s="86"/>
      <c r="F101" s="86"/>
      <c r="G101" s="86"/>
    </row>
    <row r="102" spans="1:9" ht="15" customHeight="1" thickBot="1" x14ac:dyDescent="0.3"/>
    <row r="103" spans="1:9" x14ac:dyDescent="0.25">
      <c r="A103" s="5" t="s">
        <v>0</v>
      </c>
      <c r="B103" s="5" t="s">
        <v>1</v>
      </c>
      <c r="C103" s="5" t="s">
        <v>11</v>
      </c>
      <c r="D103" s="146" t="s">
        <v>32</v>
      </c>
      <c r="E103" s="5" t="s">
        <v>5</v>
      </c>
      <c r="F103" s="53" t="s">
        <v>58</v>
      </c>
      <c r="G103" s="55" t="s">
        <v>36</v>
      </c>
    </row>
    <row r="104" spans="1:9" x14ac:dyDescent="0.25">
      <c r="A104" s="6" t="s">
        <v>63</v>
      </c>
      <c r="B104" s="6" t="s">
        <v>2</v>
      </c>
      <c r="C104" s="22">
        <v>0</v>
      </c>
      <c r="D104" s="135">
        <v>1</v>
      </c>
      <c r="E104" s="22">
        <f>SUM(C104*D104)</f>
        <v>0</v>
      </c>
      <c r="F104" s="105">
        <v>0</v>
      </c>
      <c r="G104" s="107">
        <v>0</v>
      </c>
    </row>
    <row r="105" spans="1:9" x14ac:dyDescent="0.25">
      <c r="A105" s="6" t="s">
        <v>16</v>
      </c>
      <c r="B105" s="6" t="s">
        <v>2</v>
      </c>
      <c r="C105" s="22">
        <v>0</v>
      </c>
      <c r="D105" s="135">
        <v>2</v>
      </c>
      <c r="E105" s="22">
        <f t="shared" ref="E105:E112" si="3">SUM(C105*D105)</f>
        <v>0</v>
      </c>
      <c r="F105" s="106">
        <v>0</v>
      </c>
      <c r="G105" s="108">
        <v>0</v>
      </c>
    </row>
    <row r="106" spans="1:9" x14ac:dyDescent="0.25">
      <c r="A106" s="6" t="s">
        <v>14</v>
      </c>
      <c r="B106" s="6" t="s">
        <v>2</v>
      </c>
      <c r="C106" s="22">
        <v>0</v>
      </c>
      <c r="D106" s="135">
        <v>1</v>
      </c>
      <c r="E106" s="22">
        <f t="shared" si="3"/>
        <v>0</v>
      </c>
      <c r="F106" s="106">
        <v>0</v>
      </c>
      <c r="G106" s="108">
        <v>0</v>
      </c>
    </row>
    <row r="107" spans="1:9" x14ac:dyDescent="0.25">
      <c r="A107" s="6" t="s">
        <v>15</v>
      </c>
      <c r="B107" s="6" t="s">
        <v>2</v>
      </c>
      <c r="C107" s="22">
        <v>0</v>
      </c>
      <c r="D107" s="135">
        <v>8</v>
      </c>
      <c r="E107" s="22">
        <f t="shared" si="3"/>
        <v>0</v>
      </c>
      <c r="F107" s="106">
        <v>0</v>
      </c>
      <c r="G107" s="108">
        <v>0</v>
      </c>
    </row>
    <row r="108" spans="1:9" x14ac:dyDescent="0.25">
      <c r="A108" s="6" t="s">
        <v>19</v>
      </c>
      <c r="B108" s="39" t="s">
        <v>2</v>
      </c>
      <c r="C108" s="22">
        <v>0</v>
      </c>
      <c r="D108" s="135">
        <v>7</v>
      </c>
      <c r="E108" s="22">
        <f t="shared" si="3"/>
        <v>0</v>
      </c>
      <c r="F108" s="106">
        <v>0</v>
      </c>
      <c r="G108" s="108">
        <v>0</v>
      </c>
      <c r="H108" s="19"/>
    </row>
    <row r="109" spans="1:9" x14ac:dyDescent="0.25">
      <c r="A109" s="6" t="s">
        <v>17</v>
      </c>
      <c r="B109" s="6" t="s">
        <v>2</v>
      </c>
      <c r="C109" s="22">
        <v>0</v>
      </c>
      <c r="D109" s="135">
        <v>21</v>
      </c>
      <c r="E109" s="22">
        <f t="shared" si="3"/>
        <v>0</v>
      </c>
      <c r="F109" s="106">
        <v>0</v>
      </c>
      <c r="G109" s="108">
        <v>0</v>
      </c>
    </row>
    <row r="110" spans="1:9" x14ac:dyDescent="0.25">
      <c r="A110" s="6" t="s">
        <v>18</v>
      </c>
      <c r="B110" s="6" t="s">
        <v>2</v>
      </c>
      <c r="C110" s="22">
        <v>0</v>
      </c>
      <c r="D110" s="135">
        <v>1</v>
      </c>
      <c r="E110" s="22">
        <f t="shared" si="3"/>
        <v>0</v>
      </c>
      <c r="F110" s="106">
        <v>0</v>
      </c>
      <c r="G110" s="108">
        <v>0</v>
      </c>
    </row>
    <row r="111" spans="1:9" x14ac:dyDescent="0.25">
      <c r="A111" s="6" t="s">
        <v>34</v>
      </c>
      <c r="B111" s="6" t="s">
        <v>2</v>
      </c>
      <c r="C111" s="22">
        <v>0</v>
      </c>
      <c r="D111" s="135">
        <v>1</v>
      </c>
      <c r="E111" s="22">
        <f t="shared" si="3"/>
        <v>0</v>
      </c>
      <c r="F111" s="106">
        <v>0</v>
      </c>
      <c r="G111" s="108">
        <v>0</v>
      </c>
    </row>
    <row r="112" spans="1:9" ht="15.75" thickBot="1" x14ac:dyDescent="0.3">
      <c r="A112" s="6" t="s">
        <v>13</v>
      </c>
      <c r="B112" s="6" t="s">
        <v>2</v>
      </c>
      <c r="C112" s="22">
        <v>0</v>
      </c>
      <c r="D112" s="135">
        <v>230</v>
      </c>
      <c r="E112" s="22">
        <f t="shared" si="3"/>
        <v>0</v>
      </c>
      <c r="F112" s="106">
        <v>0</v>
      </c>
      <c r="G112" s="109">
        <v>0</v>
      </c>
    </row>
    <row r="113" spans="1:19" x14ac:dyDescent="0.25">
      <c r="A113" s="9"/>
      <c r="B113" s="9"/>
      <c r="C113" s="23"/>
      <c r="D113" s="9"/>
      <c r="E113" s="23"/>
      <c r="F113" s="104"/>
      <c r="G113" s="104"/>
    </row>
    <row r="114" spans="1:19" ht="15.75" thickBot="1" x14ac:dyDescent="0.3">
      <c r="A114" s="1" t="s">
        <v>6</v>
      </c>
      <c r="F114" s="59"/>
      <c r="G114" s="87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</row>
    <row r="115" spans="1:19" s="50" customFormat="1" x14ac:dyDescent="0.25">
      <c r="A115" s="5" t="s">
        <v>0</v>
      </c>
      <c r="B115" s="5" t="s">
        <v>1</v>
      </c>
      <c r="C115" s="5" t="s">
        <v>12</v>
      </c>
      <c r="D115" s="140" t="s">
        <v>43</v>
      </c>
      <c r="E115" s="5" t="s">
        <v>5</v>
      </c>
      <c r="F115" s="53" t="s">
        <v>56</v>
      </c>
      <c r="G115" s="55" t="s">
        <v>36</v>
      </c>
      <c r="H115" s="17"/>
      <c r="I115" s="17"/>
      <c r="J115" s="90"/>
      <c r="K115" s="90"/>
      <c r="L115" s="90"/>
      <c r="M115" s="90"/>
      <c r="N115" s="90"/>
      <c r="O115" s="90"/>
      <c r="P115" s="90"/>
      <c r="Q115" s="90"/>
      <c r="R115" s="90"/>
      <c r="S115" s="90"/>
    </row>
    <row r="116" spans="1:19" s="50" customFormat="1" ht="15.75" thickBot="1" x14ac:dyDescent="0.3">
      <c r="A116" s="6" t="s">
        <v>81</v>
      </c>
      <c r="B116" s="6" t="s">
        <v>3</v>
      </c>
      <c r="C116" s="22">
        <v>0</v>
      </c>
      <c r="D116" s="135">
        <v>2</v>
      </c>
      <c r="E116" s="22">
        <f>SUM(C116*D116)</f>
        <v>0</v>
      </c>
      <c r="F116" s="58">
        <v>0</v>
      </c>
      <c r="G116" s="62">
        <v>0</v>
      </c>
      <c r="H116" s="17"/>
      <c r="I116" s="17"/>
      <c r="J116" s="90"/>
      <c r="K116" s="90"/>
      <c r="L116" s="90"/>
      <c r="M116" s="90"/>
      <c r="N116" s="90"/>
      <c r="O116" s="90"/>
      <c r="P116" s="90"/>
      <c r="Q116" s="90"/>
      <c r="R116" s="90"/>
      <c r="S116" s="90"/>
    </row>
    <row r="117" spans="1:19" s="50" customFormat="1" x14ac:dyDescent="0.25">
      <c r="A117" s="59"/>
      <c r="B117" s="9"/>
      <c r="C117" s="31"/>
      <c r="D117" s="90"/>
      <c r="E117" s="92"/>
      <c r="F117" s="93"/>
      <c r="G117" s="89"/>
      <c r="H117" s="17"/>
      <c r="I117" s="17"/>
      <c r="J117" s="90"/>
      <c r="K117" s="90"/>
      <c r="L117" s="90"/>
      <c r="M117" s="90"/>
      <c r="N117" s="90"/>
      <c r="O117" s="90"/>
      <c r="P117" s="90"/>
      <c r="Q117" s="90"/>
      <c r="R117" s="90"/>
      <c r="S117" s="90"/>
    </row>
    <row r="118" spans="1:19" x14ac:dyDescent="0.25">
      <c r="A118" s="35"/>
      <c r="B118" s="36"/>
      <c r="C118" s="36"/>
      <c r="D118" s="94"/>
      <c r="E118" s="102"/>
      <c r="F118" s="88"/>
      <c r="G118" s="92"/>
      <c r="H118" s="21"/>
      <c r="I118" s="21"/>
    </row>
    <row r="119" spans="1:19" ht="15.75" thickBot="1" x14ac:dyDescent="0.3">
      <c r="A119" s="1" t="s">
        <v>82</v>
      </c>
      <c r="B119" s="36"/>
      <c r="C119" s="36"/>
      <c r="D119" s="94"/>
      <c r="E119" s="102"/>
      <c r="F119" s="88"/>
      <c r="G119" s="92"/>
      <c r="H119" s="21"/>
      <c r="I119" s="21"/>
    </row>
    <row r="120" spans="1:19" x14ac:dyDescent="0.25">
      <c r="A120" s="5" t="s">
        <v>0</v>
      </c>
      <c r="B120" s="5" t="s">
        <v>1</v>
      </c>
      <c r="C120" s="5" t="s">
        <v>100</v>
      </c>
      <c r="D120" s="140" t="s">
        <v>101</v>
      </c>
      <c r="E120" s="5" t="s">
        <v>5</v>
      </c>
      <c r="F120" s="53" t="s">
        <v>56</v>
      </c>
      <c r="G120" s="55" t="s">
        <v>36</v>
      </c>
      <c r="H120" s="21"/>
      <c r="I120" s="21"/>
    </row>
    <row r="121" spans="1:19" x14ac:dyDescent="0.25">
      <c r="A121" s="84" t="s">
        <v>86</v>
      </c>
      <c r="B121" s="8" t="s">
        <v>99</v>
      </c>
      <c r="C121" s="27">
        <v>0</v>
      </c>
      <c r="D121" s="136">
        <v>15</v>
      </c>
      <c r="E121" s="27">
        <f t="shared" ref="E121:E123" si="4">SUM(C121*D121)</f>
        <v>0</v>
      </c>
      <c r="F121" s="54">
        <v>0</v>
      </c>
      <c r="G121" s="61">
        <v>0</v>
      </c>
    </row>
    <row r="122" spans="1:19" x14ac:dyDescent="0.25">
      <c r="A122" s="84" t="s">
        <v>87</v>
      </c>
      <c r="B122" s="8" t="s">
        <v>99</v>
      </c>
      <c r="C122" s="27">
        <v>0</v>
      </c>
      <c r="D122" s="136">
        <v>1</v>
      </c>
      <c r="E122" s="27">
        <f t="shared" ref="E122" si="5">SUM(C122*D122)</f>
        <v>0</v>
      </c>
      <c r="F122" s="54">
        <v>0</v>
      </c>
      <c r="G122" s="61">
        <v>0</v>
      </c>
    </row>
    <row r="123" spans="1:19" x14ac:dyDescent="0.25">
      <c r="A123" s="151" t="s">
        <v>89</v>
      </c>
      <c r="B123" s="8" t="s">
        <v>99</v>
      </c>
      <c r="C123" s="27">
        <v>0</v>
      </c>
      <c r="D123" s="136">
        <v>5</v>
      </c>
      <c r="E123" s="27">
        <f t="shared" si="4"/>
        <v>0</v>
      </c>
      <c r="F123" s="83">
        <v>0</v>
      </c>
      <c r="G123" s="121">
        <v>0</v>
      </c>
    </row>
    <row r="124" spans="1:19" ht="15.75" thickBot="1" x14ac:dyDescent="0.3">
      <c r="A124" s="142" t="s">
        <v>88</v>
      </c>
      <c r="B124" s="6" t="s">
        <v>99</v>
      </c>
      <c r="C124" s="22">
        <v>0</v>
      </c>
      <c r="D124" s="135">
        <v>1</v>
      </c>
      <c r="E124" s="22">
        <f t="shared" ref="E124" si="6">SUM(C124*D124)</f>
        <v>0</v>
      </c>
      <c r="F124" s="54">
        <v>0</v>
      </c>
      <c r="G124" s="122">
        <v>0</v>
      </c>
    </row>
    <row r="125" spans="1:19" ht="15.75" thickBot="1" x14ac:dyDescent="0.3">
      <c r="A125" s="9"/>
      <c r="B125" s="9"/>
      <c r="C125" s="23"/>
      <c r="D125" s="9"/>
      <c r="E125" s="9"/>
      <c r="F125" s="67"/>
      <c r="G125" s="67"/>
    </row>
    <row r="126" spans="1:19" ht="15.75" thickBot="1" x14ac:dyDescent="0.3">
      <c r="E126" s="128">
        <f>SUM(E104+E105+E106+E107+E108+E109+E110+E111+E112+E116+E121+E122+E123+E124)</f>
        <v>0</v>
      </c>
      <c r="F126" s="128">
        <f>SUM(F104+F105+F106+F107+F108+F109+F110+F111+F112+F116+F121+F122+F123+F124)</f>
        <v>0</v>
      </c>
      <c r="G126" s="128">
        <f>SUM(G104+G105+G106+G107+G108+G109+G110+G111+G112+G116+G121+G122+G123+G124)</f>
        <v>0</v>
      </c>
    </row>
    <row r="127" spans="1:19" s="11" customFormat="1" x14ac:dyDescent="0.25">
      <c r="A127" s="63" t="s">
        <v>93</v>
      </c>
      <c r="E127" s="152"/>
      <c r="F127" s="110"/>
      <c r="G127" s="152"/>
    </row>
    <row r="128" spans="1:19" s="11" customFormat="1" x14ac:dyDescent="0.25">
      <c r="A128" s="147" t="s">
        <v>102</v>
      </c>
      <c r="E128" s="152"/>
      <c r="F128" s="110"/>
      <c r="G128" s="152"/>
    </row>
    <row r="129" spans="1:8" x14ac:dyDescent="0.25">
      <c r="A129" s="36"/>
      <c r="E129" s="92"/>
      <c r="F129" s="111"/>
      <c r="G129" s="92"/>
    </row>
    <row r="130" spans="1:8" x14ac:dyDescent="0.25">
      <c r="A130" s="36"/>
      <c r="E130" s="92"/>
      <c r="F130" s="111"/>
      <c r="G130" s="92"/>
    </row>
    <row r="131" spans="1:8" x14ac:dyDescent="0.25">
      <c r="A131" s="36"/>
      <c r="E131" s="92"/>
      <c r="F131" s="111"/>
      <c r="G131" s="92"/>
    </row>
    <row r="132" spans="1:8" x14ac:dyDescent="0.25">
      <c r="A132" s="36"/>
      <c r="E132" s="92"/>
      <c r="F132" s="111"/>
      <c r="G132" s="92"/>
    </row>
    <row r="133" spans="1:8" x14ac:dyDescent="0.25">
      <c r="A133" s="36"/>
      <c r="E133" s="92"/>
      <c r="F133" s="111"/>
      <c r="G133" s="92"/>
    </row>
    <row r="134" spans="1:8" x14ac:dyDescent="0.25">
      <c r="A134" s="36"/>
      <c r="E134" s="92"/>
      <c r="F134" s="111"/>
      <c r="G134" s="92"/>
      <c r="H134" s="86"/>
    </row>
    <row r="135" spans="1:8" x14ac:dyDescent="0.25">
      <c r="A135" s="1" t="s">
        <v>90</v>
      </c>
      <c r="E135" s="86"/>
      <c r="F135" s="86"/>
      <c r="G135" s="86"/>
      <c r="H135" s="86"/>
    </row>
    <row r="136" spans="1:8" ht="15.75" customHeight="1" x14ac:dyDescent="0.25">
      <c r="A136" s="1" t="s">
        <v>61</v>
      </c>
    </row>
    <row r="137" spans="1:8" ht="15.75" customHeight="1" x14ac:dyDescent="0.25">
      <c r="A137" s="1"/>
    </row>
    <row r="138" spans="1:8" ht="30" x14ac:dyDescent="0.25">
      <c r="A138" s="5" t="s">
        <v>0</v>
      </c>
      <c r="B138" s="5" t="s">
        <v>1</v>
      </c>
      <c r="C138" s="5" t="s">
        <v>11</v>
      </c>
      <c r="D138" s="144" t="s">
        <v>71</v>
      </c>
      <c r="E138" s="5" t="s">
        <v>5</v>
      </c>
      <c r="F138" s="46" t="s">
        <v>56</v>
      </c>
      <c r="G138" s="47" t="s">
        <v>36</v>
      </c>
    </row>
    <row r="139" spans="1:8" x14ac:dyDescent="0.25">
      <c r="A139" s="6" t="s">
        <v>25</v>
      </c>
      <c r="B139" s="6" t="s">
        <v>2</v>
      </c>
      <c r="C139" s="22">
        <v>0</v>
      </c>
      <c r="D139" s="135">
        <v>1</v>
      </c>
      <c r="E139" s="22">
        <f>SUM(C139*D139)</f>
        <v>0</v>
      </c>
      <c r="F139" s="22">
        <f>SUM(D139*E139)</f>
        <v>0</v>
      </c>
      <c r="G139" s="22">
        <f>SUM(E139*F139)</f>
        <v>0</v>
      </c>
    </row>
    <row r="140" spans="1:8" x14ac:dyDescent="0.25">
      <c r="A140" s="6" t="s">
        <v>20</v>
      </c>
      <c r="B140" s="6" t="s">
        <v>2</v>
      </c>
      <c r="C140" s="22">
        <v>0</v>
      </c>
      <c r="D140" s="135">
        <v>0.02</v>
      </c>
      <c r="E140" s="22">
        <f t="shared" ref="E140:G148" si="7">SUM(C140*D140)</f>
        <v>0</v>
      </c>
      <c r="F140" s="22">
        <f t="shared" si="7"/>
        <v>0</v>
      </c>
      <c r="G140" s="22">
        <f t="shared" si="7"/>
        <v>0</v>
      </c>
    </row>
    <row r="141" spans="1:8" x14ac:dyDescent="0.25">
      <c r="A141" s="6" t="s">
        <v>24</v>
      </c>
      <c r="B141" s="6" t="s">
        <v>2</v>
      </c>
      <c r="C141" s="22">
        <v>0</v>
      </c>
      <c r="D141" s="135">
        <v>0.2</v>
      </c>
      <c r="E141" s="22">
        <f t="shared" si="7"/>
        <v>0</v>
      </c>
      <c r="F141" s="22">
        <f t="shared" si="7"/>
        <v>0</v>
      </c>
      <c r="G141" s="22">
        <f t="shared" si="7"/>
        <v>0</v>
      </c>
    </row>
    <row r="142" spans="1:8" x14ac:dyDescent="0.25">
      <c r="A142" s="6" t="s">
        <v>23</v>
      </c>
      <c r="B142" s="6" t="s">
        <v>2</v>
      </c>
      <c r="C142" s="22">
        <v>0</v>
      </c>
      <c r="D142" s="135">
        <v>5.0000000000000001E-3</v>
      </c>
      <c r="E142" s="22">
        <f t="shared" si="7"/>
        <v>0</v>
      </c>
      <c r="F142" s="22">
        <f t="shared" si="7"/>
        <v>0</v>
      </c>
      <c r="G142" s="22">
        <f t="shared" si="7"/>
        <v>0</v>
      </c>
    </row>
    <row r="143" spans="1:8" x14ac:dyDescent="0.25">
      <c r="A143" s="6" t="s">
        <v>21</v>
      </c>
      <c r="B143" s="6" t="s">
        <v>2</v>
      </c>
      <c r="C143" s="22">
        <v>0</v>
      </c>
      <c r="D143" s="135">
        <v>0.02</v>
      </c>
      <c r="E143" s="22">
        <f t="shared" si="7"/>
        <v>0</v>
      </c>
      <c r="F143" s="22">
        <f t="shared" si="7"/>
        <v>0</v>
      </c>
      <c r="G143" s="22">
        <f t="shared" si="7"/>
        <v>0</v>
      </c>
    </row>
    <row r="144" spans="1:8" x14ac:dyDescent="0.25">
      <c r="A144" s="6" t="s">
        <v>22</v>
      </c>
      <c r="B144" s="6" t="s">
        <v>2</v>
      </c>
      <c r="C144" s="22">
        <v>0</v>
      </c>
      <c r="D144" s="135">
        <v>0.02</v>
      </c>
      <c r="E144" s="22">
        <f t="shared" si="7"/>
        <v>0</v>
      </c>
      <c r="F144" s="22">
        <f t="shared" si="7"/>
        <v>0</v>
      </c>
      <c r="G144" s="22">
        <f t="shared" si="7"/>
        <v>0</v>
      </c>
    </row>
    <row r="145" spans="1:7" x14ac:dyDescent="0.25">
      <c r="A145" s="6" t="s">
        <v>28</v>
      </c>
      <c r="B145" s="6" t="s">
        <v>2</v>
      </c>
      <c r="C145" s="22">
        <v>0</v>
      </c>
      <c r="D145" s="135">
        <v>1E-3</v>
      </c>
      <c r="E145" s="22">
        <f t="shared" si="7"/>
        <v>0</v>
      </c>
      <c r="F145" s="22">
        <f t="shared" si="7"/>
        <v>0</v>
      </c>
      <c r="G145" s="22">
        <f t="shared" si="7"/>
        <v>0</v>
      </c>
    </row>
    <row r="146" spans="1:7" x14ac:dyDescent="0.25">
      <c r="A146" s="6" t="s">
        <v>26</v>
      </c>
      <c r="B146" s="6" t="s">
        <v>2</v>
      </c>
      <c r="C146" s="22">
        <v>0</v>
      </c>
      <c r="D146" s="135">
        <v>0.15</v>
      </c>
      <c r="E146" s="22">
        <f t="shared" si="7"/>
        <v>0</v>
      </c>
      <c r="F146" s="22">
        <f t="shared" si="7"/>
        <v>0</v>
      </c>
      <c r="G146" s="22">
        <f t="shared" si="7"/>
        <v>0</v>
      </c>
    </row>
    <row r="147" spans="1:7" x14ac:dyDescent="0.25">
      <c r="A147" s="6" t="s">
        <v>33</v>
      </c>
      <c r="B147" s="6" t="s">
        <v>2</v>
      </c>
      <c r="C147" s="22">
        <v>0</v>
      </c>
      <c r="D147" s="135">
        <v>0.5</v>
      </c>
      <c r="E147" s="22">
        <f t="shared" si="7"/>
        <v>0</v>
      </c>
      <c r="F147" s="22">
        <f t="shared" si="7"/>
        <v>0</v>
      </c>
      <c r="G147" s="22">
        <f t="shared" si="7"/>
        <v>0</v>
      </c>
    </row>
    <row r="148" spans="1:7" x14ac:dyDescent="0.25">
      <c r="A148" s="6" t="s">
        <v>27</v>
      </c>
      <c r="B148" s="6" t="s">
        <v>2</v>
      </c>
      <c r="C148" s="22">
        <v>0</v>
      </c>
      <c r="D148" s="135">
        <v>1E-3</v>
      </c>
      <c r="E148" s="22">
        <f t="shared" si="7"/>
        <v>0</v>
      </c>
      <c r="F148" s="22">
        <f t="shared" si="7"/>
        <v>0</v>
      </c>
      <c r="G148" s="22">
        <f t="shared" si="7"/>
        <v>0</v>
      </c>
    </row>
    <row r="149" spans="1:7" ht="15" customHeight="1" x14ac:dyDescent="0.25">
      <c r="G149" s="18"/>
    </row>
    <row r="150" spans="1:7" ht="15" customHeight="1" x14ac:dyDescent="0.25">
      <c r="E150" s="92"/>
      <c r="G150" s="92"/>
    </row>
    <row r="151" spans="1:7" ht="15" customHeight="1" x14ac:dyDescent="0.25">
      <c r="A151" s="1" t="s">
        <v>47</v>
      </c>
      <c r="E151" s="92"/>
      <c r="G151" s="92"/>
    </row>
    <row r="152" spans="1:7" ht="30" x14ac:dyDescent="0.25">
      <c r="A152" s="10" t="s">
        <v>0</v>
      </c>
      <c r="B152" s="10" t="s">
        <v>1</v>
      </c>
      <c r="C152" s="124" t="s">
        <v>48</v>
      </c>
      <c r="D152" s="156" t="s">
        <v>46</v>
      </c>
      <c r="E152" s="10" t="s">
        <v>5</v>
      </c>
      <c r="F152" s="46" t="s">
        <v>56</v>
      </c>
      <c r="G152" s="47" t="s">
        <v>36</v>
      </c>
    </row>
    <row r="153" spans="1:7" x14ac:dyDescent="0.25">
      <c r="A153" s="6" t="s">
        <v>91</v>
      </c>
      <c r="B153" s="6" t="s">
        <v>29</v>
      </c>
      <c r="C153" s="22">
        <v>0</v>
      </c>
      <c r="D153" s="135">
        <v>18</v>
      </c>
      <c r="E153" s="22">
        <f>SUM(C153*D153)</f>
        <v>0</v>
      </c>
      <c r="F153" s="81">
        <v>0</v>
      </c>
      <c r="G153" s="81">
        <v>0</v>
      </c>
    </row>
    <row r="154" spans="1:7" x14ac:dyDescent="0.25">
      <c r="A154" t="s">
        <v>4</v>
      </c>
    </row>
    <row r="155" spans="1:7" x14ac:dyDescent="0.25">
      <c r="A155" s="1" t="s">
        <v>82</v>
      </c>
    </row>
    <row r="156" spans="1:7" ht="30" x14ac:dyDescent="0.25">
      <c r="A156" s="10" t="s">
        <v>0</v>
      </c>
      <c r="B156" s="10" t="s">
        <v>1</v>
      </c>
      <c r="C156" s="10" t="s">
        <v>100</v>
      </c>
      <c r="D156" s="156" t="s">
        <v>105</v>
      </c>
      <c r="E156" s="10" t="s">
        <v>5</v>
      </c>
      <c r="F156" s="46" t="s">
        <v>56</v>
      </c>
      <c r="G156" s="47" t="s">
        <v>36</v>
      </c>
    </row>
    <row r="157" spans="1:7" x14ac:dyDescent="0.25">
      <c r="A157" s="6" t="s">
        <v>92</v>
      </c>
      <c r="B157" s="6" t="s">
        <v>104</v>
      </c>
      <c r="C157" s="22">
        <v>0</v>
      </c>
      <c r="D157" s="135">
        <v>3</v>
      </c>
      <c r="E157" s="22">
        <f>SUM(C157*D157)</f>
        <v>0</v>
      </c>
      <c r="F157" s="123">
        <v>0</v>
      </c>
      <c r="G157" s="41">
        <v>0</v>
      </c>
    </row>
    <row r="158" spans="1:7" ht="15.75" thickBot="1" x14ac:dyDescent="0.3">
      <c r="A158" s="9"/>
      <c r="B158" s="9"/>
      <c r="C158" s="23"/>
      <c r="D158" s="9"/>
      <c r="E158" s="23"/>
      <c r="F158" s="125"/>
      <c r="G158" s="126"/>
    </row>
    <row r="159" spans="1:7" ht="15.75" thickBot="1" x14ac:dyDescent="0.3">
      <c r="A159" s="9"/>
      <c r="B159" s="9"/>
      <c r="C159" s="23"/>
      <c r="D159" s="9"/>
      <c r="E159" s="128">
        <f>SUM(E139+E140+E141+E142+E143+E144+E145+E146+E147+E148+E153+E157)</f>
        <v>0</v>
      </c>
      <c r="F159" s="128">
        <f>SUM(F139+F140+F141+F142+F143+F144+F145+F146+F147+F148+F153+F157)</f>
        <v>0</v>
      </c>
      <c r="G159" s="128">
        <f>SUM(G139+G140+G141+G142+G143+G144+G145+G146+G147+G148+G153+G157)</f>
        <v>0</v>
      </c>
    </row>
    <row r="160" spans="1:7" x14ac:dyDescent="0.25">
      <c r="F160" s="9"/>
    </row>
    <row r="161" spans="1:7" s="11" customFormat="1" x14ac:dyDescent="0.25">
      <c r="A161" s="63" t="s">
        <v>93</v>
      </c>
    </row>
    <row r="162" spans="1:7" s="11" customFormat="1" x14ac:dyDescent="0.25">
      <c r="A162" s="35" t="s">
        <v>97</v>
      </c>
    </row>
    <row r="163" spans="1:7" s="11" customFormat="1" x14ac:dyDescent="0.25">
      <c r="A163" s="35" t="s">
        <v>103</v>
      </c>
    </row>
    <row r="171" spans="1:7" ht="19.5" customHeight="1" x14ac:dyDescent="0.3">
      <c r="A171" s="130" t="s">
        <v>69</v>
      </c>
    </row>
    <row r="173" spans="1:7" ht="15.75" thickBot="1" x14ac:dyDescent="0.3">
      <c r="E173" s="157" t="s">
        <v>5</v>
      </c>
      <c r="F173" s="157" t="s">
        <v>115</v>
      </c>
      <c r="G173" s="157" t="s">
        <v>36</v>
      </c>
    </row>
    <row r="174" spans="1:7" ht="15.75" thickBot="1" x14ac:dyDescent="0.3">
      <c r="A174" s="1" t="s">
        <v>50</v>
      </c>
      <c r="E174" s="129">
        <f>E20</f>
        <v>0</v>
      </c>
      <c r="F174" s="129">
        <f>F20</f>
        <v>0</v>
      </c>
      <c r="G174" s="129">
        <f>G20</f>
        <v>0</v>
      </c>
    </row>
    <row r="175" spans="1:7" ht="8.25" customHeight="1" thickBot="1" x14ac:dyDescent="0.3">
      <c r="E175" s="26"/>
      <c r="F175" s="26"/>
      <c r="G175" s="26"/>
    </row>
    <row r="176" spans="1:7" ht="15.75" thickBot="1" x14ac:dyDescent="0.3">
      <c r="A176" s="1" t="s">
        <v>51</v>
      </c>
      <c r="B176" s="1"/>
      <c r="C176" s="1"/>
      <c r="D176" s="1"/>
      <c r="E176" s="133">
        <f>E55</f>
        <v>0</v>
      </c>
      <c r="F176" s="133">
        <f>F55</f>
        <v>0</v>
      </c>
      <c r="G176" s="133">
        <f>G55</f>
        <v>0</v>
      </c>
    </row>
    <row r="177" spans="1:7" ht="8.25" customHeight="1" thickBot="1" x14ac:dyDescent="0.3">
      <c r="E177" s="26"/>
      <c r="F177" s="26"/>
      <c r="G177" s="26"/>
    </row>
    <row r="178" spans="1:7" ht="15.75" thickBot="1" x14ac:dyDescent="0.3">
      <c r="A178" s="1" t="s">
        <v>52</v>
      </c>
      <c r="E178" s="129">
        <f>E85</f>
        <v>0</v>
      </c>
      <c r="F178" s="129">
        <f>F85</f>
        <v>0</v>
      </c>
      <c r="G178" s="129">
        <f>G85</f>
        <v>0</v>
      </c>
    </row>
    <row r="179" spans="1:7" ht="8.25" customHeight="1" thickBot="1" x14ac:dyDescent="0.3">
      <c r="E179" s="26"/>
      <c r="F179" s="26"/>
      <c r="G179" s="26"/>
    </row>
    <row r="180" spans="1:7" ht="15.75" thickBot="1" x14ac:dyDescent="0.3">
      <c r="A180" t="s">
        <v>53</v>
      </c>
      <c r="E180" s="129">
        <f>E126</f>
        <v>0</v>
      </c>
      <c r="F180" s="129">
        <f>F126</f>
        <v>0</v>
      </c>
      <c r="G180" s="131">
        <f>G126*6</f>
        <v>0</v>
      </c>
    </row>
    <row r="181" spans="1:7" ht="8.25" customHeight="1" thickBot="1" x14ac:dyDescent="0.3">
      <c r="E181" s="26"/>
      <c r="F181" s="26"/>
      <c r="G181" s="26"/>
    </row>
    <row r="182" spans="1:7" ht="15.75" thickBot="1" x14ac:dyDescent="0.3">
      <c r="A182" s="1" t="s">
        <v>55</v>
      </c>
      <c r="E182" s="129">
        <f>E159</f>
        <v>0</v>
      </c>
      <c r="F182" s="129">
        <f>F159</f>
        <v>0</v>
      </c>
      <c r="G182" s="129">
        <f>G159</f>
        <v>0</v>
      </c>
    </row>
    <row r="183" spans="1:7" ht="15.75" customHeight="1" thickBot="1" x14ac:dyDescent="0.3">
      <c r="E183" s="26"/>
      <c r="F183" s="26"/>
      <c r="G183" s="26"/>
    </row>
    <row r="184" spans="1:7" ht="24" thickBot="1" x14ac:dyDescent="0.4">
      <c r="A184" s="138" t="s">
        <v>54</v>
      </c>
      <c r="E184" s="132">
        <f>SUM(E174+E176+E178+E180+E182)</f>
        <v>0</v>
      </c>
      <c r="F184" s="132">
        <f>SUM(F174+F176+F178+F180+F182)</f>
        <v>0</v>
      </c>
      <c r="G184" s="132">
        <f t="shared" ref="G184" si="8">SUM(G174+G176+G178+G180+G182)</f>
        <v>0</v>
      </c>
    </row>
    <row r="185" spans="1:7" x14ac:dyDescent="0.25">
      <c r="A185" s="141" t="s">
        <v>62</v>
      </c>
      <c r="E185" s="26"/>
      <c r="F185" s="26"/>
      <c r="G185" s="26"/>
    </row>
    <row r="186" spans="1:7" ht="48.75" customHeight="1" x14ac:dyDescent="0.25"/>
    <row r="187" spans="1:7" ht="18.75" x14ac:dyDescent="0.3">
      <c r="A187" s="130" t="s">
        <v>70</v>
      </c>
    </row>
    <row r="189" spans="1:7" ht="15.75" thickBot="1" x14ac:dyDescent="0.3">
      <c r="E189" s="157" t="s">
        <v>67</v>
      </c>
      <c r="F189" s="157" t="s">
        <v>116</v>
      </c>
      <c r="G189" s="157" t="s">
        <v>68</v>
      </c>
    </row>
    <row r="190" spans="1:7" ht="15.75" thickBot="1" x14ac:dyDescent="0.3">
      <c r="A190" s="1" t="s">
        <v>50</v>
      </c>
      <c r="E190" s="129">
        <f>E174*6</f>
        <v>0</v>
      </c>
      <c r="F190" s="129">
        <f>F174*6</f>
        <v>0</v>
      </c>
      <c r="G190" s="129">
        <f>G174*6</f>
        <v>0</v>
      </c>
    </row>
    <row r="191" spans="1:7" ht="8.25" customHeight="1" thickBot="1" x14ac:dyDescent="0.3">
      <c r="E191" s="26"/>
      <c r="F191" s="26"/>
      <c r="G191" s="26"/>
    </row>
    <row r="192" spans="1:7" ht="15.75" thickBot="1" x14ac:dyDescent="0.3">
      <c r="A192" s="1" t="s">
        <v>51</v>
      </c>
      <c r="B192" s="1"/>
      <c r="C192" s="1"/>
      <c r="D192" s="1"/>
      <c r="E192" s="133">
        <f>E176*6</f>
        <v>0</v>
      </c>
      <c r="F192" s="133">
        <f>F176*6</f>
        <v>0</v>
      </c>
      <c r="G192" s="133">
        <f>G176*6</f>
        <v>0</v>
      </c>
    </row>
    <row r="193" spans="1:7" ht="8.25" customHeight="1" thickBot="1" x14ac:dyDescent="0.3">
      <c r="E193" s="26"/>
      <c r="F193" s="26"/>
      <c r="G193" s="26"/>
    </row>
    <row r="194" spans="1:7" ht="15.75" thickBot="1" x14ac:dyDescent="0.3">
      <c r="A194" s="1" t="s">
        <v>52</v>
      </c>
      <c r="E194" s="129">
        <f>E178*6</f>
        <v>0</v>
      </c>
      <c r="F194" s="129">
        <f>F178*6</f>
        <v>0</v>
      </c>
      <c r="G194" s="129">
        <f>G178*6</f>
        <v>0</v>
      </c>
    </row>
    <row r="195" spans="1:7" ht="8.25" customHeight="1" thickBot="1" x14ac:dyDescent="0.3">
      <c r="E195" s="26"/>
      <c r="F195" s="26"/>
      <c r="G195" s="26"/>
    </row>
    <row r="196" spans="1:7" ht="15.75" thickBot="1" x14ac:dyDescent="0.3">
      <c r="A196" t="s">
        <v>53</v>
      </c>
      <c r="E196" s="129">
        <f>E180*6</f>
        <v>0</v>
      </c>
      <c r="F196" s="129">
        <f>F180*6</f>
        <v>0</v>
      </c>
      <c r="G196" s="131">
        <f>G180*6</f>
        <v>0</v>
      </c>
    </row>
    <row r="197" spans="1:7" ht="8.25" customHeight="1" thickBot="1" x14ac:dyDescent="0.3">
      <c r="E197" s="26"/>
      <c r="F197" s="26"/>
      <c r="G197" s="26"/>
    </row>
    <row r="198" spans="1:7" ht="15.75" thickBot="1" x14ac:dyDescent="0.3">
      <c r="A198" s="1" t="s">
        <v>55</v>
      </c>
      <c r="E198" s="129">
        <f>E182*6</f>
        <v>0</v>
      </c>
      <c r="F198" s="129">
        <f>F182*6</f>
        <v>0</v>
      </c>
      <c r="G198" s="129">
        <f>G182*6</f>
        <v>0</v>
      </c>
    </row>
    <row r="199" spans="1:7" ht="15.75" thickBot="1" x14ac:dyDescent="0.3">
      <c r="E199" s="26"/>
      <c r="F199" s="26"/>
      <c r="G199" s="26"/>
    </row>
    <row r="200" spans="1:7" ht="24" thickBot="1" x14ac:dyDescent="0.4">
      <c r="A200" s="138" t="s">
        <v>64</v>
      </c>
      <c r="E200" s="132">
        <f>SUM(E190+E192+E194+E196+E198)</f>
        <v>0</v>
      </c>
      <c r="F200" s="132">
        <f>SUM(F190+F192+F194+F196+F198)</f>
        <v>0</v>
      </c>
      <c r="G200" s="132">
        <f>SUM(G190+G192+G194+G196+G198)</f>
        <v>0</v>
      </c>
    </row>
    <row r="201" spans="1:7" x14ac:dyDescent="0.25">
      <c r="A201" s="141" t="s">
        <v>65</v>
      </c>
    </row>
  </sheetData>
  <pageMargins left="0.11811023622047245" right="0.11811023622047245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Břeská</dc:creator>
  <cp:lastModifiedBy>DILUCIDUM</cp:lastModifiedBy>
  <cp:lastPrinted>2017-08-23T08:36:39Z</cp:lastPrinted>
  <dcterms:created xsi:type="dcterms:W3CDTF">2017-07-17T07:15:31Z</dcterms:created>
  <dcterms:modified xsi:type="dcterms:W3CDTF">2017-08-29T07:35:49Z</dcterms:modified>
</cp:coreProperties>
</file>