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\\SUBSIDIA\Pracovní\01_Zákazníci\ZD_Hrotovice\1_Recirkulace\Výběrové_řízení\"/>
    </mc:Choice>
  </mc:AlternateContent>
  <xr:revisionPtr revIDLastSave="0" documentId="13_ncr:1_{0F5851EB-BEE3-4203-B8E9-B602ECB0D488}" xr6:coauthVersionLast="38" xr6:coauthVersionMax="38" xr10:uidLastSave="{00000000-0000-0000-0000-000000000000}"/>
  <bookViews>
    <workbookView xWindow="0" yWindow="0" windowWidth="21060" windowHeight="9780" xr2:uid="{00000000-000D-0000-FFFF-FFFF00000000}"/>
  </bookViews>
  <sheets>
    <sheet name="Krycí list rozpočtu" sheetId="4" r:id="rId1"/>
    <sheet name="A. Technologie RAS" sheetId="1" r:id="rId2"/>
    <sheet name="B. Záložní zdroj" sheetId="2" r:id="rId3"/>
    <sheet name="C. Manipulace s rybami" sheetId="3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0" i="1"/>
  <c r="F19" i="1" s="1"/>
  <c r="F75" i="1"/>
  <c r="F74" i="1"/>
  <c r="F73" i="1"/>
  <c r="F72" i="1"/>
  <c r="F71" i="1"/>
  <c r="F70" i="1"/>
  <c r="F69" i="1"/>
  <c r="F68" i="1"/>
  <c r="F67" i="1"/>
  <c r="F66" i="1"/>
  <c r="F65" i="1"/>
  <c r="F43" i="1"/>
  <c r="F44" i="1"/>
  <c r="F45" i="1"/>
  <c r="F46" i="1"/>
  <c r="F47" i="1"/>
  <c r="F48" i="1"/>
  <c r="F49" i="1"/>
  <c r="F50" i="1"/>
  <c r="F51" i="1"/>
  <c r="F52" i="1"/>
  <c r="E12" i="3" l="1"/>
  <c r="E13" i="3"/>
  <c r="F30" i="1" l="1"/>
  <c r="F31" i="1"/>
  <c r="F29" i="1"/>
  <c r="F26" i="1"/>
  <c r="F27" i="1"/>
  <c r="F25" i="1"/>
  <c r="F79" i="1"/>
  <c r="F80" i="1"/>
  <c r="F81" i="1"/>
  <c r="F77" i="1"/>
  <c r="F78" i="1"/>
  <c r="F64" i="1"/>
  <c r="F63" i="1"/>
  <c r="F55" i="1"/>
  <c r="F56" i="1"/>
  <c r="F57" i="1"/>
  <c r="F58" i="1"/>
  <c r="F59" i="1"/>
  <c r="F60" i="1"/>
  <c r="F61" i="1"/>
  <c r="F54" i="1"/>
  <c r="F42" i="1"/>
  <c r="E11" i="3"/>
  <c r="E10" i="3"/>
  <c r="E9" i="3"/>
  <c r="E8" i="3"/>
  <c r="E7" i="3"/>
  <c r="E8" i="2"/>
  <c r="F62" i="1" l="1"/>
  <c r="E6" i="3"/>
  <c r="F41" i="1"/>
  <c r="F24" i="1"/>
  <c r="F53" i="1"/>
  <c r="F76" i="1"/>
  <c r="F28" i="1"/>
  <c r="E14" i="3"/>
  <c r="B16" i="4" s="1"/>
  <c r="C16" i="4" s="1"/>
  <c r="E7" i="2"/>
  <c r="E9" i="2" s="1"/>
  <c r="B15" i="4" s="1"/>
  <c r="C15" i="4" s="1"/>
  <c r="D16" i="4"/>
  <c r="F40" i="1" l="1"/>
  <c r="D15" i="4"/>
  <c r="F8" i="1"/>
  <c r="F89" i="1" l="1"/>
  <c r="F88" i="1" s="1"/>
  <c r="F9" i="1"/>
  <c r="F87" i="1" l="1"/>
  <c r="F86" i="1"/>
  <c r="F84" i="1"/>
  <c r="F39" i="1"/>
  <c r="F36" i="1"/>
  <c r="F32" i="1"/>
  <c r="F15" i="1"/>
  <c r="F85" i="1" l="1"/>
  <c r="F18" i="1" l="1"/>
  <c r="F10" i="1"/>
  <c r="F11" i="1"/>
  <c r="F12" i="1"/>
  <c r="F14" i="1"/>
  <c r="F13" i="1" s="1"/>
  <c r="F17" i="1"/>
  <c r="F16" i="1" s="1"/>
  <c r="F33" i="1"/>
  <c r="F23" i="1" s="1"/>
  <c r="F35" i="1"/>
  <c r="F34" i="1" s="1"/>
  <c r="F38" i="1"/>
  <c r="F37" i="1" s="1"/>
  <c r="F83" i="1"/>
  <c r="F92" i="1"/>
  <c r="F91" i="1" l="1"/>
  <c r="F82" i="1"/>
  <c r="F7" i="1"/>
  <c r="F93" i="1" l="1"/>
  <c r="B14" i="4" s="1"/>
  <c r="C14" i="4"/>
  <c r="D14" i="4" s="1"/>
</calcChain>
</file>

<file path=xl/sharedStrings.xml><?xml version="1.0" encoding="utf-8"?>
<sst xmlns="http://schemas.openxmlformats.org/spreadsheetml/2006/main" count="281" uniqueCount="189">
  <si>
    <t>ks</t>
  </si>
  <si>
    <t>cena á</t>
  </si>
  <si>
    <t>cena celkem</t>
  </si>
  <si>
    <t>003</t>
  </si>
  <si>
    <t>Biologická filtrace</t>
  </si>
  <si>
    <t>004</t>
  </si>
  <si>
    <t>Biofiltrační materiál</t>
  </si>
  <si>
    <t>005</t>
  </si>
  <si>
    <t>006</t>
  </si>
  <si>
    <t>Vzduchotechnika</t>
  </si>
  <si>
    <t>008</t>
  </si>
  <si>
    <t>Kalové hospodářství</t>
  </si>
  <si>
    <t>009</t>
  </si>
  <si>
    <t>Krmný systém</t>
  </si>
  <si>
    <t>011</t>
  </si>
  <si>
    <t>Desinfekce vody - UV lampy</t>
  </si>
  <si>
    <t>012</t>
  </si>
  <si>
    <t>Ostatní</t>
  </si>
  <si>
    <t>022</t>
  </si>
  <si>
    <t>010</t>
  </si>
  <si>
    <t>Elektroinstalace</t>
  </si>
  <si>
    <t>Položkový rozpočet</t>
  </si>
  <si>
    <t>Kód</t>
  </si>
  <si>
    <t>Položka</t>
  </si>
  <si>
    <t>Cena celkem bez DPH</t>
  </si>
  <si>
    <t>Rozvody vody - potrubí, žlaby (plast)</t>
  </si>
  <si>
    <t>Výběrové řízení: Recirkulační akvakulturní systém s rybí líhní Hrotovice</t>
  </si>
  <si>
    <t>002 - 05</t>
  </si>
  <si>
    <t>002-05.1</t>
  </si>
  <si>
    <t>002-05.2</t>
  </si>
  <si>
    <t>Recirkulační systém</t>
  </si>
  <si>
    <t>002-05.3</t>
  </si>
  <si>
    <t>002-05.4</t>
  </si>
  <si>
    <t>002-05.5</t>
  </si>
  <si>
    <t>003-07.1</t>
  </si>
  <si>
    <t>003-06.1</t>
  </si>
  <si>
    <t>Plastové nádrže</t>
  </si>
  <si>
    <t>006-03</t>
  </si>
  <si>
    <t>006-05</t>
  </si>
  <si>
    <t>rozvod vzduchu do biofiltrů DN 63, plast, 16m
rozvod vzduchu nad nádržemi DN 63, plast, 39m</t>
  </si>
  <si>
    <t>006-08.1</t>
  </si>
  <si>
    <t>006-08.2</t>
  </si>
  <si>
    <t>010-03</t>
  </si>
  <si>
    <t>035</t>
  </si>
  <si>
    <t>Čerpadla</t>
  </si>
  <si>
    <t>RYBÍ LÍHEŇ</t>
  </si>
  <si>
    <t>Inkubační přístroje</t>
  </si>
  <si>
    <t>022-01</t>
  </si>
  <si>
    <t>037</t>
  </si>
  <si>
    <t>010-01</t>
  </si>
  <si>
    <t>3) Manipulační nádrž
Nádrž pro manipulaci s rybou při přesunech ryb
Odchovná kruhová nádrž  na ryby PP4, Pr. 1800mm, V. 1200mm, síto tubus</t>
  </si>
  <si>
    <t>Krycí list rozpočtu</t>
  </si>
  <si>
    <t>Název zakázky</t>
  </si>
  <si>
    <t>VYPLŇUJTE ŽLUTĚ VYZNAČENÉ BUŇKY</t>
  </si>
  <si>
    <r>
      <t>1.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u/>
        <sz val="10"/>
        <color theme="1"/>
        <rFont val="Arial"/>
        <family val="2"/>
        <charset val="238"/>
      </rPr>
      <t>Identifikace účastníka</t>
    </r>
  </si>
  <si>
    <t>Účastník</t>
  </si>
  <si>
    <t>obchodní firma nebo název</t>
  </si>
  <si>
    <t xml:space="preserve">Sídlo / místo podnikání
</t>
  </si>
  <si>
    <t>celá adresa včetně PSČ</t>
  </si>
  <si>
    <t>Právní forma</t>
  </si>
  <si>
    <t>Identifikační číslo</t>
  </si>
  <si>
    <t>Daňové identifikační číslo</t>
  </si>
  <si>
    <t>Osoba oprávněná jednat jménem účastníka</t>
  </si>
  <si>
    <t>jméno, příjmení, funkce</t>
  </si>
  <si>
    <r>
      <t xml:space="preserve">Kontaktní osoba
</t>
    </r>
    <r>
      <rPr>
        <i/>
        <sz val="11"/>
        <color theme="1"/>
        <rFont val="Calibri"/>
        <family val="2"/>
        <charset val="238"/>
        <scheme val="minor"/>
      </rPr>
      <t>jméno, telefon, email</t>
    </r>
  </si>
  <si>
    <t xml:space="preserve"> jméno, telefon, e-mail</t>
  </si>
  <si>
    <t>3.Nabídková cena</t>
  </si>
  <si>
    <t>Nabídková cena</t>
  </si>
  <si>
    <t>Cena Kč bez DPH</t>
  </si>
  <si>
    <t>DPH</t>
  </si>
  <si>
    <t>Cena Kč vč. DPH</t>
  </si>
  <si>
    <t>Část B: Záložní zdroj elektrické energie</t>
  </si>
  <si>
    <t>4. Čestné prohlášení</t>
  </si>
  <si>
    <t xml:space="preserve">Čestně prohlašuji, že </t>
  </si>
  <si>
    <r>
      <rPr>
        <sz val="7"/>
        <color theme="1"/>
        <rFont val="Calibri"/>
        <family val="2"/>
        <charset val="238"/>
        <scheme val="minor"/>
      </rPr>
      <t xml:space="preserve"> -  </t>
    </r>
    <r>
      <rPr>
        <sz val="11"/>
        <color theme="1"/>
        <rFont val="Calibri"/>
        <family val="2"/>
        <charset val="238"/>
        <scheme val="minor"/>
      </rPr>
      <t>jsem si vyjasnil všechna ustanovení a případné nesrovnalosti v zadávací dokumentaci, a všechny údaje uvedené v této nabídce jsou pravdivé a zadavatel má právo si údaje ověřit;</t>
    </r>
  </si>
  <si>
    <r>
      <t>-</t>
    </r>
    <r>
      <rPr>
        <sz val="7"/>
        <color theme="1"/>
        <rFont val="Calibri"/>
        <family val="2"/>
        <charset val="238"/>
        <scheme val="minor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nabídka zcela odpovídá zadání a předmět nabídky splňuje požadavky specifikované v  Zadávacích podmínkách</t>
    </r>
  </si>
  <si>
    <t>V ……………………………………………………</t>
  </si>
  <si>
    <t>dne</t>
  </si>
  <si>
    <t>datum</t>
  </si>
  <si>
    <t xml:space="preserve">Razítko a podpis </t>
  </si>
  <si>
    <t xml:space="preserve">Pozn.: Parametry plnění specifikované v popisu položek jsou stanoveny jako minimální – lze dodat plnění s parametry, které splňují nebo převyšují požadavky zadavatele. </t>
  </si>
  <si>
    <t>Část A: Technologie RAS</t>
  </si>
  <si>
    <t>Osvětlení</t>
  </si>
  <si>
    <t>řídící regulátor ventilátorů</t>
  </si>
  <si>
    <t>ochranný modul</t>
  </si>
  <si>
    <t>snímač relativní vlhkosti</t>
  </si>
  <si>
    <t>rozšiřovací člen trilink jednofázový frekvence 50-60 Hz</t>
  </si>
  <si>
    <t>ventilátor prům. 40cm, množství vzduchu 4350 m3/hod</t>
  </si>
  <si>
    <t>Ostatní elektroinstalace</t>
  </si>
  <si>
    <t>hlídaní hladiny v zásobní nádrž</t>
  </si>
  <si>
    <t>Hlášení poruch -  GSM komunikátor 4x vstup, 2x výstupní relé 230V, sada zálohovacího zdroje 12V/400mA</t>
  </si>
  <si>
    <t>Elektroinstalační materiál hlášení poruch</t>
  </si>
  <si>
    <t>hlídání hladiny vody u čerpadel</t>
  </si>
  <si>
    <t>technologický rozvaděč RAS</t>
  </si>
  <si>
    <t>Informativní světelná a zvuková signalizace (světelné návěstí + bzučák)</t>
  </si>
  <si>
    <t>Žlab pro inkubaci jiker
- rozměr 2200x400x180mm
- inkubační vložky - nádoby se sítem, 395 x 395 x 180 mm , nerezové síto,  4ks v každém žlabu</t>
  </si>
  <si>
    <t>Čerpadlo - okruh pro chov tržní ryby
- ponorné čerpadlo, průtok 90-100m3/hod, příkon cca 5,5kW
- motor s frekvenčním měničem</t>
  </si>
  <si>
    <t>Čerpadlo - okruh pro chov násadové ryby
- ponorné čerpadlo, průtok 20m3/hod, příkon cca 200W</t>
  </si>
  <si>
    <t>Automatická krmítka - okruh pro chov násadových ryb
- 2 komory, á 80ml, každá komora samostatě programovatelná</t>
  </si>
  <si>
    <t>Automatická krmítka - okruh pro chov tržních ryb
- objem 7l, doba krmení 1-120 s/hod, max. 24 krmných časů/den, granule 2-9mm</t>
  </si>
  <si>
    <t>2) Mechanický bubnový filtr - okruh pro chov násadových ryb
- automatický mikrosítový bubnový filtr
- průtok až 22m3/hod, filtr plachetka 63um
- automatický rozvaděč, sondy, ostřikové čerpadlo
- jímka pro bubnový filtr 1,5 x 1,0 x 1,0m</t>
  </si>
  <si>
    <t>Hadice pro rozvod vzduchu do průměru 25mm</t>
  </si>
  <si>
    <t>Dmychadlo - výkon 5m3/min, příkon cca 4kW</t>
  </si>
  <si>
    <t>Airlift - vzduchovací disk průměr 32cm</t>
  </si>
  <si>
    <t>1) Dmychadlo vzduchu - okruh pro chov tržních ryb</t>
  </si>
  <si>
    <t>Dmychadlo - výkon 20m3/hod, příkon cca 200W</t>
  </si>
  <si>
    <t>nerezový prstýnek pod vzduchovací disk</t>
  </si>
  <si>
    <t xml:space="preserve">2) Dmychadlo vzduchu - okruh pro chov násadových ryb
</t>
  </si>
  <si>
    <t>1) Plastové nádrže pro chov tržních ryb
Odchovná kruhová nádrž  na ryby PP4, Pr. 2500mm, V. 1200mm
Odkalovací ventil
Zakrytí nádrží: 110 m2</t>
  </si>
  <si>
    <t>Recirkulační akvakulturní systém s rybí líhní Hrotovice</t>
  </si>
  <si>
    <t>Část C: Vybavení pro manipulaci s rybami a zjišťování kvality vody</t>
  </si>
  <si>
    <t>Přístroj pro měření parametrů vody - teplota, pH, kyslík</t>
  </si>
  <si>
    <t>Váha do mokra, váživost 60 kg, nerez, přesnost 10/20g</t>
  </si>
  <si>
    <t>Počet</t>
  </si>
  <si>
    <t>Jedn.</t>
  </si>
  <si>
    <t>kpl.</t>
  </si>
  <si>
    <t>m</t>
  </si>
  <si>
    <t>Záložní zdroj el. energie:
- dieselový motorgenerátor 
- s automatickým startem
- výkon diesel agregátu "prime" min. 40 kW, napětí 400 V, 50 Hz frekvence, 3 fáze
- chlazení chladicí kapalinou
- nádrž o objemu min. 150l
- odkouření</t>
  </si>
  <si>
    <t>Keser na tržní rybu, nerez, včetně násady, pětihranný, velikost 40 cm,oko 1,5 cm</t>
  </si>
  <si>
    <t xml:space="preserve">Třídička na ryby - brakovačka na ryby malá, cca 1000x660x265mm , materiál polypropylen, vyjímatelné dno </t>
  </si>
  <si>
    <t>Sak pro násadové ryby - nerez, velikost 35 cm, velikost oka 1,2 mm, s násadou</t>
  </si>
  <si>
    <t>zářivkové svítidlo 2x58W, IP 66</t>
  </si>
  <si>
    <t>zářivková trubice 58W, bílá</t>
  </si>
  <si>
    <t>nouzové svítidlo svítící při výpadku sítě</t>
  </si>
  <si>
    <t>montážní a kotvící materiál</t>
  </si>
  <si>
    <t>vypínač střídavý na zeď, IP 44 (bílý) (schodišťový)</t>
  </si>
  <si>
    <t>vypínač jednopólový na zeď, IP 44 (bílý) (obyčejný)</t>
  </si>
  <si>
    <t>jednozásuvka na zeď IP44 s klapkou (bílá)</t>
  </si>
  <si>
    <t>037-02</t>
  </si>
  <si>
    <t>005-03</t>
  </si>
  <si>
    <t>009-01.1</t>
  </si>
  <si>
    <t>009-01.2</t>
  </si>
  <si>
    <t>010-02.1</t>
  </si>
  <si>
    <t>010-02.2</t>
  </si>
  <si>
    <t>010-02.3</t>
  </si>
  <si>
    <t>011-01.1</t>
  </si>
  <si>
    <t>011-01.2</t>
  </si>
  <si>
    <t>035-01.1</t>
  </si>
  <si>
    <t>035-01.2</t>
  </si>
  <si>
    <t>008-03.1</t>
  </si>
  <si>
    <t>008-03.2</t>
  </si>
  <si>
    <t>004-03</t>
  </si>
  <si>
    <t>012-03.1</t>
  </si>
  <si>
    <t>012-03.2</t>
  </si>
  <si>
    <t>012-03.3</t>
  </si>
  <si>
    <t>012-03.4</t>
  </si>
  <si>
    <t>012-03.5</t>
  </si>
  <si>
    <t>012-03.6</t>
  </si>
  <si>
    <t>012-04.1</t>
  </si>
  <si>
    <t>rozbočná krabice ABOX 025-L/W  80x80, vč. držáku</t>
  </si>
  <si>
    <t>Kabel CYKY-J3x1,5 mm  (h,m,zž)</t>
  </si>
  <si>
    <t>Kabel CYKY-J3x2,5 mm  (h,m,zž)</t>
  </si>
  <si>
    <t>Kabel CYKY-J5x6 mm  (h,č,š,m.zž)</t>
  </si>
  <si>
    <t xml:space="preserve">Kabel CYKY-J5x2,5 mm  </t>
  </si>
  <si>
    <t>Kabel CYKY-J4x16 mm</t>
  </si>
  <si>
    <t>Kabel JYTY 14x1 mm</t>
  </si>
  <si>
    <t>Nosník kabelového žlabu NZM 50</t>
  </si>
  <si>
    <t>Kabelový žlab M2 50/50 GZ</t>
  </si>
  <si>
    <t>Kabelový žlab M2 100/50 GZ</t>
  </si>
  <si>
    <t>Nosník kabelového žlabu NZM 100</t>
  </si>
  <si>
    <t>ventilační šachta pro ventilátor, délka 3500 mm s hlavicí do V</t>
  </si>
  <si>
    <t>terminál do 16 regulátorů, dotykový</t>
  </si>
  <si>
    <t>Automatická signalizace poruch systému</t>
  </si>
  <si>
    <t>2) Odchovná kruhová nádrž  pro odchov násadových ryb
PP4 - Pr.750x800mm(zelená), 29 ks
Odkalovací ventil</t>
  </si>
  <si>
    <t>4) Zásobní nádrž upravené vody 3000 x 2400 x 1300
plast, okruh pro chov tržních ryb, odkalovací ventil</t>
  </si>
  <si>
    <t>5) Zásobní nádrž upravené vody 1800 x 1400 x 1300
plast, okruh pro chov násadových ryb, odkalovací ventil</t>
  </si>
  <si>
    <t>Biologický filtr vč. příslušenství - okruh pro chov tržních ryb
vekokapacitní horizontální biofiltr s filtračním médiem ve vznosu trvale ponořený pod vodou;
železobetonová konstrukce filtru,vnitřní rozměr 4,5 x 2,4 x 3,0m,provedení viz samostatný výkres, požadovaná třída betonu C25/30-XC1, výztuž 180kg/m3; vyplastování PP deskami tl. 10mm;
provzdušnění filtru - aerační elementy, 20ks;
odkalovací ventil;
kapacita biofiltračního materiálu: cca 17m3.</t>
  </si>
  <si>
    <t>Náplň biologického filtru - bioelementy v plastovém provedení typu anox - kaldness s velkým povrchem pro vytvoření co největší aktivní plochy přisedlých mikroorganismů zajišťujících biologický proces nitrifikace amoniaku a odbourávání organických látek, aktivní plocha  750m2/m3
Množství: 21m3, tj. 15.750m2</t>
  </si>
  <si>
    <t>přívodní potrubí trubky, armatury. Materiál PPR DN 125</t>
  </si>
  <si>
    <t>odpadní potrubí, trubky, armatury. Materiál KGEM, průměr 200mm, 110mm</t>
  </si>
  <si>
    <t>Plastové rozvody vody</t>
  </si>
  <si>
    <t>005-03.1</t>
  </si>
  <si>
    <t>005-03.2</t>
  </si>
  <si>
    <t>005-03.3</t>
  </si>
  <si>
    <t xml:space="preserve">hlavní rozvod vody - přívodní potrubí, trubky, armatury. Materiál PPR DN 125 </t>
  </si>
  <si>
    <t>kabel CYKY-J3x1,5 mm  (h,m,zž)</t>
  </si>
  <si>
    <t>kabel CYKY-O3x1,5 mm  (h,č,š)</t>
  </si>
  <si>
    <t>kabel CYKY-O2x1,5 mm  (h,č)</t>
  </si>
  <si>
    <t>ochranná trubka hladká 20</t>
  </si>
  <si>
    <t>montážní, spojovací a kotvící materiál</t>
  </si>
  <si>
    <t>Tepelné výměníky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</si>
  <si>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</si>
  <si>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t>Deskový tepelný výměník, 125kW, 2 okruhy s regulací. Výměna tepla přivedené z BPS do vody pro ohřev RAS</t>
  </si>
  <si>
    <t>Biologický filtr vč. příslušenství - okruh pro chov násadových ryb
středně velký horizontální biofiltr s filtračním médiem ve vznosu trvale ponořený pod vodou, rozměr 3,0 x 1,0 x 2,8m;
plastová konstrukce filtru;
provzdušnění filtru - aerační elementy, 12ks;
odkalovací ventil;
kapacita biofiltračního materiálu: cca 4m3</t>
  </si>
  <si>
    <t>Vanička na ryby plastová, objem 40 l, s nerez madly, 4ks</t>
  </si>
  <si>
    <t>Káď na ryby plastová, objem cca 580 litrů</t>
  </si>
  <si>
    <t>1) Mechanický bubnový filtr - okruh pro chov tržních ryb
- automatický mikrosítový bubnový filtr
- max. průtok min. 160m3/hod, filtr plachetka 63um
- automatický rozvaděč, sondy, ostřikové čerpadlo
- jímka pro bubnový filtr 2,0 x 1,3 x 1,3m</t>
  </si>
  <si>
    <t>UV lampy - okruh pro odchov tržních ryb, 12 x 75W</t>
  </si>
  <si>
    <t>UV lampy - okruh pro odchov násad, 4 x 50W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</si>
</sst>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u/>
      <sz val="10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4" borderId="1" xfId="0" applyFont="1" applyFill="1" applyBorder="1"/>
    <xf numFmtId="0" fontId="0" fillId="0" borderId="1" xfId="0" applyBorder="1" applyAlignment="1">
      <alignment vertical="top" wrapText="1"/>
    </xf>
    <xf numFmtId="3" fontId="1" fillId="4" borderId="1" xfId="0" applyNumberFormat="1" applyFont="1" applyFill="1" applyBorder="1" applyAlignment="1">
      <alignment horizontal="center" vertical="top"/>
    </xf>
    <xf numFmtId="3" fontId="1" fillId="2" borderId="1" xfId="0" applyNumberFormat="1" applyFont="1" applyFill="1" applyBorder="1" applyAlignment="1">
      <alignment horizontal="right" vertical="top"/>
    </xf>
    <xf numFmtId="3" fontId="0" fillId="0" borderId="1" xfId="0" applyNumberFormat="1" applyBorder="1" applyAlignment="1">
      <alignment horizontal="right" vertical="top"/>
    </xf>
    <xf numFmtId="3" fontId="0" fillId="0" borderId="0" xfId="0" applyNumberFormat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left" vertical="top" wrapText="1"/>
    </xf>
    <xf numFmtId="0" fontId="0" fillId="3" borderId="1" xfId="0" applyFont="1" applyFill="1" applyBorder="1" applyAlignment="1">
      <alignment horizontal="right" vertical="top" wrapText="1"/>
    </xf>
    <xf numFmtId="0" fontId="0" fillId="0" borderId="1" xfId="0" applyFont="1" applyBorder="1" applyAlignment="1">
      <alignment wrapText="1"/>
    </xf>
    <xf numFmtId="49" fontId="1" fillId="4" borderId="1" xfId="0" applyNumberFormat="1" applyFont="1" applyFill="1" applyBorder="1" applyAlignment="1">
      <alignment vertical="top"/>
    </xf>
    <xf numFmtId="49" fontId="1" fillId="2" borderId="1" xfId="0" applyNumberFormat="1" applyFont="1" applyFill="1" applyBorder="1" applyAlignment="1">
      <alignment vertical="top"/>
    </xf>
    <xf numFmtId="49" fontId="0" fillId="0" borderId="0" xfId="0" applyNumberFormat="1" applyAlignment="1">
      <alignment vertical="top"/>
    </xf>
    <xf numFmtId="0" fontId="0" fillId="5" borderId="1" xfId="0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/>
    </xf>
    <xf numFmtId="0" fontId="0" fillId="0" borderId="1" xfId="0" applyBorder="1" applyAlignment="1">
      <alignment horizontal="left" vertical="top"/>
    </xf>
    <xf numFmtId="0" fontId="1" fillId="8" borderId="1" xfId="0" applyFont="1" applyFill="1" applyBorder="1" applyAlignment="1">
      <alignment horizontal="left"/>
    </xf>
    <xf numFmtId="0" fontId="1" fillId="8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left" wrapText="1"/>
    </xf>
    <xf numFmtId="164" fontId="1" fillId="9" borderId="1" xfId="0" applyNumberFormat="1" applyFont="1" applyFill="1" applyBorder="1" applyAlignment="1"/>
    <xf numFmtId="0" fontId="0" fillId="3" borderId="1" xfId="0" applyFont="1" applyFill="1" applyBorder="1" applyAlignment="1">
      <alignment horizontal="left"/>
    </xf>
    <xf numFmtId="0" fontId="0" fillId="0" borderId="1" xfId="0" applyBorder="1"/>
    <xf numFmtId="0" fontId="2" fillId="5" borderId="1" xfId="0" applyFont="1" applyFill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>
      <alignment horizontal="right" vertical="top"/>
    </xf>
    <xf numFmtId="0" fontId="0" fillId="0" borderId="1" xfId="0" applyFont="1" applyBorder="1" applyAlignment="1">
      <alignment horizontal="center" vertical="top"/>
    </xf>
    <xf numFmtId="3" fontId="0" fillId="5" borderId="1" xfId="0" applyNumberFormat="1" applyFont="1" applyFill="1" applyBorder="1" applyAlignment="1">
      <alignment horizontal="right" vertical="top"/>
    </xf>
    <xf numFmtId="3" fontId="0" fillId="0" borderId="0" xfId="0" applyNumberFormat="1" applyFont="1" applyAlignment="1">
      <alignment horizontal="right" vertical="top"/>
    </xf>
    <xf numFmtId="49" fontId="0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3" fontId="9" fillId="5" borderId="1" xfId="0" applyNumberFormat="1" applyFont="1" applyFill="1" applyBorder="1" applyAlignment="1">
      <alignment horizontal="right" vertical="top"/>
    </xf>
    <xf numFmtId="49" fontId="9" fillId="0" borderId="1" xfId="0" applyNumberFormat="1" applyFont="1" applyBorder="1" applyAlignment="1">
      <alignment vertical="top"/>
    </xf>
    <xf numFmtId="3" fontId="9" fillId="0" borderId="1" xfId="0" applyNumberFormat="1" applyFont="1" applyBorder="1" applyAlignment="1">
      <alignment horizontal="right" vertical="top"/>
    </xf>
    <xf numFmtId="0" fontId="9" fillId="0" borderId="1" xfId="0" applyFont="1" applyBorder="1" applyAlignment="1">
      <alignment horizontal="left" wrapText="1"/>
    </xf>
    <xf numFmtId="49" fontId="10" fillId="2" borderId="1" xfId="0" applyNumberFormat="1" applyFont="1" applyFill="1" applyBorder="1" applyAlignment="1">
      <alignment vertical="top"/>
    </xf>
    <xf numFmtId="3" fontId="10" fillId="2" borderId="1" xfId="0" applyNumberFormat="1" applyFont="1" applyFill="1" applyBorder="1" applyAlignment="1">
      <alignment horizontal="right" vertical="top"/>
    </xf>
    <xf numFmtId="49" fontId="9" fillId="9" borderId="1" xfId="0" applyNumberFormat="1" applyFont="1" applyFill="1" applyBorder="1" applyAlignment="1">
      <alignment vertical="top"/>
    </xf>
    <xf numFmtId="3" fontId="9" fillId="9" borderId="1" xfId="0" applyNumberFormat="1" applyFont="1" applyFill="1" applyBorder="1" applyAlignment="1">
      <alignment horizontal="right" vertical="top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/>
    </xf>
    <xf numFmtId="0" fontId="12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vertical="top"/>
    </xf>
    <xf numFmtId="3" fontId="9" fillId="2" borderId="1" xfId="0" applyNumberFormat="1" applyFont="1" applyFill="1" applyBorder="1" applyAlignment="1">
      <alignment horizontal="right" vertical="top"/>
    </xf>
    <xf numFmtId="0" fontId="7" fillId="7" borderId="1" xfId="0" applyFont="1" applyFill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4" fillId="7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top"/>
    </xf>
    <xf numFmtId="0" fontId="0" fillId="5" borderId="1" xfId="0" applyFill="1" applyBorder="1" applyAlignment="1">
      <alignment horizontal="center" vertical="top"/>
    </xf>
    <xf numFmtId="0" fontId="0" fillId="5" borderId="1" xfId="0" applyFill="1" applyBorder="1" applyAlignment="1">
      <alignment horizontal="center"/>
    </xf>
    <xf numFmtId="0" fontId="6" fillId="7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49" fontId="0" fillId="0" borderId="1" xfId="0" applyNumberFormat="1" applyFont="1" applyBorder="1" applyAlignment="1">
      <alignment horizontal="left" vertical="center" wrapText="1"/>
    </xf>
    <xf numFmtId="0" fontId="0" fillId="5" borderId="1" xfId="0" applyFill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0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49" fontId="0" fillId="0" borderId="3" xfId="0" applyNumberFormat="1" applyBorder="1" applyAlignment="1">
      <alignment horizontal="left" wrapText="1"/>
    </xf>
    <xf numFmtId="49" fontId="0" fillId="0" borderId="4" xfId="0" applyNumberFormat="1" applyBorder="1" applyAlignment="1">
      <alignment horizontal="left" wrapText="1"/>
    </xf>
    <xf numFmtId="49" fontId="1" fillId="0" borderId="2" xfId="0" applyNumberFormat="1" applyFont="1" applyBorder="1" applyAlignment="1">
      <alignment horizontal="left"/>
    </xf>
    <xf numFmtId="49" fontId="1" fillId="0" borderId="3" xfId="0" applyNumberFormat="1" applyFont="1" applyBorder="1" applyAlignment="1">
      <alignment horizontal="left"/>
    </xf>
    <xf numFmtId="49" fontId="1" fillId="0" borderId="4" xfId="0" applyNumberFormat="1" applyFont="1" applyBorder="1" applyAlignment="1">
      <alignment horizontal="left"/>
    </xf>
    <xf numFmtId="49" fontId="9" fillId="0" borderId="5" xfId="0" applyNumberFormat="1" applyFont="1" applyBorder="1" applyAlignment="1">
      <alignment horizontal="center" vertical="top"/>
    </xf>
    <xf numFmtId="49" fontId="9" fillId="0" borderId="6" xfId="0" applyNumberFormat="1" applyFont="1" applyBorder="1" applyAlignment="1">
      <alignment horizontal="center" vertical="top"/>
    </xf>
    <xf numFmtId="49" fontId="9" fillId="0" borderId="7" xfId="0" applyNumberFormat="1" applyFont="1" applyBorder="1" applyAlignment="1">
      <alignment horizontal="center" vertical="top"/>
    </xf>
    <xf numFmtId="0" fontId="9" fillId="9" borderId="2" xfId="0" applyFont="1" applyFill="1" applyBorder="1" applyAlignment="1">
      <alignment horizontal="left" vertical="top" wrapText="1"/>
    </xf>
    <xf numFmtId="0" fontId="9" fillId="9" borderId="3" xfId="0" applyFont="1" applyFill="1" applyBorder="1" applyAlignment="1">
      <alignment horizontal="left" vertical="top" wrapText="1"/>
    </xf>
    <xf numFmtId="0" fontId="9" fillId="9" borderId="4" xfId="0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center"/>
    </xf>
    <xf numFmtId="49" fontId="13" fillId="6" borderId="1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D16" sqref="D16"/>
    </sheetView>
  </sheetViews>
  <sheetFormatPr defaultRowHeight="15" x14ac:dyDescent="0.25"/>
  <cols>
    <col min="1" max="1" width="35.7109375" customWidth="1"/>
    <col min="2" max="3" width="15.7109375" customWidth="1"/>
    <col min="4" max="4" width="18.42578125" customWidth="1"/>
  </cols>
  <sheetData>
    <row r="1" spans="1:4" x14ac:dyDescent="0.25">
      <c r="A1" s="53" t="s">
        <v>51</v>
      </c>
      <c r="B1" s="53"/>
      <c r="C1" s="53"/>
      <c r="D1" s="53"/>
    </row>
    <row r="2" spans="1:4" ht="15" customHeight="1" x14ac:dyDescent="0.25">
      <c r="A2" s="17" t="s">
        <v>52</v>
      </c>
      <c r="B2" s="54" t="s">
        <v>109</v>
      </c>
      <c r="C2" s="54"/>
      <c r="D2" s="54"/>
    </row>
    <row r="3" spans="1:4" x14ac:dyDescent="0.25">
      <c r="A3" s="55" t="s">
        <v>53</v>
      </c>
      <c r="B3" s="55"/>
      <c r="C3" s="55"/>
      <c r="D3" s="55"/>
    </row>
    <row r="4" spans="1:4" x14ac:dyDescent="0.25">
      <c r="A4" s="56" t="s">
        <v>54</v>
      </c>
      <c r="B4" s="56"/>
      <c r="C4" s="56"/>
      <c r="D4" s="56"/>
    </row>
    <row r="5" spans="1:4" x14ac:dyDescent="0.25">
      <c r="A5" s="10" t="s">
        <v>55</v>
      </c>
      <c r="B5" s="57" t="s">
        <v>56</v>
      </c>
      <c r="C5" s="57"/>
      <c r="D5" s="57"/>
    </row>
    <row r="6" spans="1:4" ht="45" x14ac:dyDescent="0.25">
      <c r="A6" s="10" t="s">
        <v>57</v>
      </c>
      <c r="B6" s="57" t="s">
        <v>58</v>
      </c>
      <c r="C6" s="57"/>
      <c r="D6" s="57"/>
    </row>
    <row r="7" spans="1:4" x14ac:dyDescent="0.25">
      <c r="A7" s="18" t="s">
        <v>59</v>
      </c>
      <c r="B7" s="58"/>
      <c r="C7" s="58"/>
      <c r="D7" s="58"/>
    </row>
    <row r="8" spans="1:4" x14ac:dyDescent="0.25">
      <c r="A8" s="18" t="s">
        <v>60</v>
      </c>
      <c r="B8" s="58"/>
      <c r="C8" s="58"/>
      <c r="D8" s="58"/>
    </row>
    <row r="9" spans="1:4" x14ac:dyDescent="0.25">
      <c r="A9" s="18" t="s">
        <v>61</v>
      </c>
      <c r="B9" s="58"/>
      <c r="C9" s="58"/>
      <c r="D9" s="58"/>
    </row>
    <row r="10" spans="1:4" ht="30" x14ac:dyDescent="0.25">
      <c r="A10" s="10" t="s">
        <v>62</v>
      </c>
      <c r="B10" s="57" t="s">
        <v>63</v>
      </c>
      <c r="C10" s="57"/>
      <c r="D10" s="57"/>
    </row>
    <row r="11" spans="1:4" ht="30" x14ac:dyDescent="0.25">
      <c r="A11" s="2" t="s">
        <v>64</v>
      </c>
      <c r="B11" s="57" t="s">
        <v>65</v>
      </c>
      <c r="C11" s="57"/>
      <c r="D11" s="57"/>
    </row>
    <row r="12" spans="1:4" x14ac:dyDescent="0.25">
      <c r="A12" s="52" t="s">
        <v>66</v>
      </c>
      <c r="B12" s="52"/>
      <c r="C12" s="52"/>
      <c r="D12" s="52"/>
    </row>
    <row r="13" spans="1:4" x14ac:dyDescent="0.25">
      <c r="A13" s="19" t="s">
        <v>67</v>
      </c>
      <c r="B13" s="20" t="s">
        <v>68</v>
      </c>
      <c r="C13" s="20" t="s">
        <v>69</v>
      </c>
      <c r="D13" s="20" t="s">
        <v>70</v>
      </c>
    </row>
    <row r="14" spans="1:4" x14ac:dyDescent="0.25">
      <c r="A14" s="21" t="s">
        <v>81</v>
      </c>
      <c r="B14" s="22">
        <f>'A. Technologie RAS'!F93</f>
        <v>0</v>
      </c>
      <c r="C14" s="22">
        <f>B14*0.21</f>
        <v>0</v>
      </c>
      <c r="D14" s="22">
        <f>B14+C14</f>
        <v>0</v>
      </c>
    </row>
    <row r="15" spans="1:4" x14ac:dyDescent="0.25">
      <c r="A15" s="23" t="s">
        <v>71</v>
      </c>
      <c r="B15" s="22">
        <f>'B. Záložní zdroj'!E9</f>
        <v>0</v>
      </c>
      <c r="C15" s="22">
        <f t="shared" ref="C15:C16" si="0">B15*0.21</f>
        <v>0</v>
      </c>
      <c r="D15" s="22">
        <f t="shared" ref="D15:D16" si="1">B15+C15</f>
        <v>0</v>
      </c>
    </row>
    <row r="16" spans="1:4" ht="30" x14ac:dyDescent="0.25">
      <c r="A16" s="21" t="s">
        <v>110</v>
      </c>
      <c r="B16" s="22">
        <f>'C. Manipulace s rybami'!E14</f>
        <v>0</v>
      </c>
      <c r="C16" s="22">
        <f t="shared" si="0"/>
        <v>0</v>
      </c>
      <c r="D16" s="22">
        <f t="shared" si="1"/>
        <v>0</v>
      </c>
    </row>
    <row r="17" spans="1:4" x14ac:dyDescent="0.25">
      <c r="A17" s="60" t="s">
        <v>72</v>
      </c>
      <c r="B17" s="60"/>
      <c r="C17" s="60"/>
      <c r="D17" s="60"/>
    </row>
    <row r="18" spans="1:4" x14ac:dyDescent="0.25">
      <c r="A18" s="61" t="s">
        <v>73</v>
      </c>
      <c r="B18" s="61"/>
      <c r="C18" s="61"/>
      <c r="D18" s="61"/>
    </row>
    <row r="19" spans="1:4" ht="45" customHeight="1" x14ac:dyDescent="0.25">
      <c r="A19" s="62" t="s">
        <v>74</v>
      </c>
      <c r="B19" s="62"/>
      <c r="C19" s="62"/>
      <c r="D19" s="62"/>
    </row>
    <row r="20" spans="1:4" ht="45" customHeight="1" x14ac:dyDescent="0.25">
      <c r="A20" s="62" t="s">
        <v>75</v>
      </c>
      <c r="B20" s="62"/>
      <c r="C20" s="62"/>
      <c r="D20" s="62"/>
    </row>
    <row r="21" spans="1:4" ht="30" customHeight="1" x14ac:dyDescent="0.25">
      <c r="A21" s="63" t="s">
        <v>76</v>
      </c>
      <c r="B21" s="63"/>
      <c r="C21" s="24" t="s">
        <v>77</v>
      </c>
      <c r="D21" s="25" t="s">
        <v>78</v>
      </c>
    </row>
    <row r="22" spans="1:4" ht="30" x14ac:dyDescent="0.25">
      <c r="A22" s="26" t="s">
        <v>62</v>
      </c>
      <c r="B22" s="57" t="s">
        <v>63</v>
      </c>
      <c r="C22" s="57"/>
      <c r="D22" s="57"/>
    </row>
    <row r="23" spans="1:4" ht="75" customHeight="1" x14ac:dyDescent="0.25">
      <c r="A23" s="27" t="s">
        <v>79</v>
      </c>
      <c r="B23" s="59"/>
      <c r="C23" s="59"/>
      <c r="D23" s="59"/>
    </row>
  </sheetData>
  <mergeCells count="19">
    <mergeCell ref="B23:D23"/>
    <mergeCell ref="A17:D17"/>
    <mergeCell ref="A18:D18"/>
    <mergeCell ref="A19:D19"/>
    <mergeCell ref="A20:D20"/>
    <mergeCell ref="A21:B21"/>
    <mergeCell ref="B22:D22"/>
    <mergeCell ref="A12:D12"/>
    <mergeCell ref="A1:D1"/>
    <mergeCell ref="B2:D2"/>
    <mergeCell ref="A3:D3"/>
    <mergeCell ref="A4:D4"/>
    <mergeCell ref="B5:D5"/>
    <mergeCell ref="B6:D6"/>
    <mergeCell ref="B7:D7"/>
    <mergeCell ref="B8:D8"/>
    <mergeCell ref="B9:D9"/>
    <mergeCell ref="B10:D10"/>
    <mergeCell ref="B11:D1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3"/>
  <sheetViews>
    <sheetView zoomScale="90" zoomScaleNormal="90" workbookViewId="0">
      <selection activeCell="B86" sqref="B86"/>
    </sheetView>
  </sheetViews>
  <sheetFormatPr defaultRowHeight="15" x14ac:dyDescent="0.25"/>
  <cols>
    <col min="1" max="1" width="9.42578125" style="15" customWidth="1"/>
    <col min="2" max="2" width="69.85546875" customWidth="1"/>
    <col min="3" max="4" width="6.28515625" style="8" customWidth="1"/>
    <col min="5" max="5" width="14.7109375" style="31" customWidth="1"/>
    <col min="6" max="6" width="15" style="31" customWidth="1"/>
  </cols>
  <sheetData>
    <row r="1" spans="1:6" x14ac:dyDescent="0.25">
      <c r="A1" s="64" t="s">
        <v>21</v>
      </c>
      <c r="B1" s="64"/>
      <c r="C1" s="64"/>
      <c r="D1" s="64"/>
      <c r="E1" s="64"/>
      <c r="F1" s="64"/>
    </row>
    <row r="2" spans="1:6" x14ac:dyDescent="0.25">
      <c r="A2" s="65" t="s">
        <v>26</v>
      </c>
      <c r="B2" s="65"/>
      <c r="C2" s="65"/>
      <c r="D2" s="65"/>
      <c r="E2" s="65"/>
      <c r="F2" s="65"/>
    </row>
    <row r="3" spans="1:6" x14ac:dyDescent="0.25">
      <c r="A3" s="72" t="s">
        <v>81</v>
      </c>
      <c r="B3" s="73"/>
      <c r="C3" s="73"/>
      <c r="D3" s="73"/>
      <c r="E3" s="73"/>
      <c r="F3" s="74"/>
    </row>
    <row r="4" spans="1:6" ht="30" customHeight="1" x14ac:dyDescent="0.25">
      <c r="A4" s="69" t="s">
        <v>80</v>
      </c>
      <c r="B4" s="70"/>
      <c r="C4" s="70"/>
      <c r="D4" s="70"/>
      <c r="E4" s="70"/>
      <c r="F4" s="71"/>
    </row>
    <row r="5" spans="1:6" x14ac:dyDescent="0.25">
      <c r="A5" s="13" t="s">
        <v>22</v>
      </c>
      <c r="B5" s="1" t="s">
        <v>23</v>
      </c>
      <c r="C5" s="7" t="s">
        <v>113</v>
      </c>
      <c r="D5" s="7" t="s">
        <v>114</v>
      </c>
      <c r="E5" s="3" t="s">
        <v>1</v>
      </c>
      <c r="F5" s="3" t="s">
        <v>2</v>
      </c>
    </row>
    <row r="6" spans="1:6" x14ac:dyDescent="0.25">
      <c r="A6" s="82" t="s">
        <v>30</v>
      </c>
      <c r="B6" s="82"/>
      <c r="C6" s="82"/>
      <c r="D6" s="82"/>
      <c r="E6" s="82"/>
      <c r="F6" s="82"/>
    </row>
    <row r="7" spans="1:6" x14ac:dyDescent="0.25">
      <c r="A7" s="14" t="s">
        <v>27</v>
      </c>
      <c r="B7" s="67" t="s">
        <v>36</v>
      </c>
      <c r="C7" s="67"/>
      <c r="D7" s="67"/>
      <c r="E7" s="67"/>
      <c r="F7" s="4">
        <f>SUM(F8:F12)</f>
        <v>0</v>
      </c>
    </row>
    <row r="8" spans="1:6" ht="60" x14ac:dyDescent="0.25">
      <c r="A8" s="37" t="s">
        <v>28</v>
      </c>
      <c r="B8" s="33" t="s">
        <v>108</v>
      </c>
      <c r="C8" s="35">
        <v>18</v>
      </c>
      <c r="D8" s="35" t="s">
        <v>0</v>
      </c>
      <c r="E8" s="36"/>
      <c r="F8" s="38">
        <f>C8*E8</f>
        <v>0</v>
      </c>
    </row>
    <row r="9" spans="1:6" ht="45" x14ac:dyDescent="0.25">
      <c r="A9" s="37" t="s">
        <v>29</v>
      </c>
      <c r="B9" s="33" t="s">
        <v>163</v>
      </c>
      <c r="C9" s="35">
        <v>29</v>
      </c>
      <c r="D9" s="35" t="s">
        <v>0</v>
      </c>
      <c r="E9" s="36"/>
      <c r="F9" s="38">
        <f>C9*E9</f>
        <v>0</v>
      </c>
    </row>
    <row r="10" spans="1:6" ht="45" customHeight="1" x14ac:dyDescent="0.25">
      <c r="A10" s="37" t="s">
        <v>31</v>
      </c>
      <c r="B10" s="39" t="s">
        <v>50</v>
      </c>
      <c r="C10" s="35">
        <v>1</v>
      </c>
      <c r="D10" s="35" t="s">
        <v>0</v>
      </c>
      <c r="E10" s="36"/>
      <c r="F10" s="38">
        <f t="shared" ref="F10:F12" si="0">C10*E10</f>
        <v>0</v>
      </c>
    </row>
    <row r="11" spans="1:6" ht="30" x14ac:dyDescent="0.25">
      <c r="A11" s="37" t="s">
        <v>32</v>
      </c>
      <c r="B11" s="33" t="s">
        <v>164</v>
      </c>
      <c r="C11" s="35">
        <v>1</v>
      </c>
      <c r="D11" s="35" t="s">
        <v>0</v>
      </c>
      <c r="E11" s="36"/>
      <c r="F11" s="38">
        <f t="shared" si="0"/>
        <v>0</v>
      </c>
    </row>
    <row r="12" spans="1:6" ht="30" x14ac:dyDescent="0.25">
      <c r="A12" s="37" t="s">
        <v>33</v>
      </c>
      <c r="B12" s="33" t="s">
        <v>165</v>
      </c>
      <c r="C12" s="35">
        <v>1</v>
      </c>
      <c r="D12" s="35" t="s">
        <v>0</v>
      </c>
      <c r="E12" s="36"/>
      <c r="F12" s="38">
        <f t="shared" si="0"/>
        <v>0</v>
      </c>
    </row>
    <row r="13" spans="1:6" x14ac:dyDescent="0.25">
      <c r="A13" s="40" t="s">
        <v>3</v>
      </c>
      <c r="B13" s="68" t="s">
        <v>4</v>
      </c>
      <c r="C13" s="68"/>
      <c r="D13" s="68"/>
      <c r="E13" s="68"/>
      <c r="F13" s="41">
        <f>F14+F15</f>
        <v>0</v>
      </c>
    </row>
    <row r="14" spans="1:6" ht="135" x14ac:dyDescent="0.25">
      <c r="A14" s="37" t="s">
        <v>34</v>
      </c>
      <c r="B14" s="33" t="s">
        <v>166</v>
      </c>
      <c r="C14" s="35">
        <v>1</v>
      </c>
      <c r="D14" s="35" t="s">
        <v>115</v>
      </c>
      <c r="E14" s="36"/>
      <c r="F14" s="38">
        <f>C14*E14</f>
        <v>0</v>
      </c>
    </row>
    <row r="15" spans="1:6" ht="105" x14ac:dyDescent="0.25">
      <c r="A15" s="37" t="s">
        <v>35</v>
      </c>
      <c r="B15" s="33" t="s">
        <v>183</v>
      </c>
      <c r="C15" s="35">
        <v>1</v>
      </c>
      <c r="D15" s="35" t="s">
        <v>115</v>
      </c>
      <c r="E15" s="36"/>
      <c r="F15" s="38">
        <f>C15*E15</f>
        <v>0</v>
      </c>
    </row>
    <row r="16" spans="1:6" x14ac:dyDescent="0.25">
      <c r="A16" s="40" t="s">
        <v>5</v>
      </c>
      <c r="B16" s="68" t="s">
        <v>6</v>
      </c>
      <c r="C16" s="68"/>
      <c r="D16" s="68"/>
      <c r="E16" s="68"/>
      <c r="F16" s="41">
        <f>F17</f>
        <v>0</v>
      </c>
    </row>
    <row r="17" spans="1:6" ht="76.5" customHeight="1" x14ac:dyDescent="0.25">
      <c r="A17" s="37" t="s">
        <v>141</v>
      </c>
      <c r="B17" s="33" t="s">
        <v>167</v>
      </c>
      <c r="C17" s="35">
        <v>21</v>
      </c>
      <c r="D17" s="35" t="s">
        <v>181</v>
      </c>
      <c r="E17" s="36"/>
      <c r="F17" s="38">
        <f>C17*E17</f>
        <v>0</v>
      </c>
    </row>
    <row r="18" spans="1:6" x14ac:dyDescent="0.25">
      <c r="A18" s="40" t="s">
        <v>7</v>
      </c>
      <c r="B18" s="68" t="s">
        <v>25</v>
      </c>
      <c r="C18" s="68"/>
      <c r="D18" s="68"/>
      <c r="E18" s="68"/>
      <c r="F18" s="41">
        <f>F19</f>
        <v>0</v>
      </c>
    </row>
    <row r="19" spans="1:6" ht="15" customHeight="1" x14ac:dyDescent="0.25">
      <c r="A19" s="42" t="s">
        <v>129</v>
      </c>
      <c r="B19" s="78" t="s">
        <v>170</v>
      </c>
      <c r="C19" s="79"/>
      <c r="D19" s="79"/>
      <c r="E19" s="80"/>
      <c r="F19" s="43">
        <f>SUM(F20:F22)</f>
        <v>0</v>
      </c>
    </row>
    <row r="20" spans="1:6" ht="15" customHeight="1" x14ac:dyDescent="0.25">
      <c r="A20" s="37" t="s">
        <v>171</v>
      </c>
      <c r="B20" s="34" t="s">
        <v>174</v>
      </c>
      <c r="C20" s="35">
        <v>51</v>
      </c>
      <c r="D20" s="35" t="s">
        <v>116</v>
      </c>
      <c r="E20" s="36"/>
      <c r="F20" s="38">
        <f>C20*E20</f>
        <v>0</v>
      </c>
    </row>
    <row r="21" spans="1:6" ht="15" customHeight="1" x14ac:dyDescent="0.25">
      <c r="A21" s="37" t="s">
        <v>172</v>
      </c>
      <c r="B21" s="34" t="s">
        <v>168</v>
      </c>
      <c r="C21" s="35">
        <v>49</v>
      </c>
      <c r="D21" s="35" t="s">
        <v>116</v>
      </c>
      <c r="E21" s="36"/>
      <c r="F21" s="38">
        <f>C21*E21</f>
        <v>0</v>
      </c>
    </row>
    <row r="22" spans="1:6" ht="15" customHeight="1" x14ac:dyDescent="0.25">
      <c r="A22" s="37" t="s">
        <v>173</v>
      </c>
      <c r="B22" s="34" t="s">
        <v>169</v>
      </c>
      <c r="C22" s="35">
        <v>71</v>
      </c>
      <c r="D22" s="35" t="s">
        <v>116</v>
      </c>
      <c r="E22" s="36"/>
      <c r="F22" s="38">
        <f>C22*E22</f>
        <v>0</v>
      </c>
    </row>
    <row r="23" spans="1:6" x14ac:dyDescent="0.25">
      <c r="A23" s="40" t="s">
        <v>8</v>
      </c>
      <c r="B23" s="68" t="s">
        <v>9</v>
      </c>
      <c r="C23" s="68"/>
      <c r="D23" s="68"/>
      <c r="E23" s="68"/>
      <c r="F23" s="41">
        <f>F24+F28+F32+F33</f>
        <v>0</v>
      </c>
    </row>
    <row r="24" spans="1:6" x14ac:dyDescent="0.25">
      <c r="A24" s="42" t="s">
        <v>40</v>
      </c>
      <c r="B24" s="78" t="s">
        <v>104</v>
      </c>
      <c r="C24" s="79"/>
      <c r="D24" s="79"/>
      <c r="E24" s="80"/>
      <c r="F24" s="43">
        <f>SUM(F25:F27)</f>
        <v>0</v>
      </c>
    </row>
    <row r="25" spans="1:6" x14ac:dyDescent="0.25">
      <c r="A25" s="75"/>
      <c r="B25" s="44" t="s">
        <v>102</v>
      </c>
      <c r="C25" s="45">
        <v>1</v>
      </c>
      <c r="D25" s="45" t="s">
        <v>0</v>
      </c>
      <c r="E25" s="36"/>
      <c r="F25" s="38">
        <f>C25*E25</f>
        <v>0</v>
      </c>
    </row>
    <row r="26" spans="1:6" x14ac:dyDescent="0.25">
      <c r="A26" s="76"/>
      <c r="B26" s="44" t="s">
        <v>103</v>
      </c>
      <c r="C26" s="45">
        <v>18</v>
      </c>
      <c r="D26" s="45" t="s">
        <v>0</v>
      </c>
      <c r="E26" s="36"/>
      <c r="F26" s="38">
        <f t="shared" ref="F26:F27" si="1">C26*E26</f>
        <v>0</v>
      </c>
    </row>
    <row r="27" spans="1:6" x14ac:dyDescent="0.25">
      <c r="A27" s="77"/>
      <c r="B27" s="44" t="s">
        <v>106</v>
      </c>
      <c r="C27" s="45">
        <v>18</v>
      </c>
      <c r="D27" s="45" t="s">
        <v>0</v>
      </c>
      <c r="E27" s="36"/>
      <c r="F27" s="38">
        <f t="shared" si="1"/>
        <v>0</v>
      </c>
    </row>
    <row r="28" spans="1:6" ht="15" customHeight="1" x14ac:dyDescent="0.25">
      <c r="A28" s="42" t="s">
        <v>41</v>
      </c>
      <c r="B28" s="78" t="s">
        <v>107</v>
      </c>
      <c r="C28" s="79"/>
      <c r="D28" s="79"/>
      <c r="E28" s="80"/>
      <c r="F28" s="43">
        <f>SUM(F29:F31)</f>
        <v>0</v>
      </c>
    </row>
    <row r="29" spans="1:6" ht="15" customHeight="1" x14ac:dyDescent="0.25">
      <c r="A29" s="75"/>
      <c r="B29" s="46" t="s">
        <v>105</v>
      </c>
      <c r="C29" s="47">
        <v>1</v>
      </c>
      <c r="D29" s="47" t="s">
        <v>0</v>
      </c>
      <c r="E29" s="36"/>
      <c r="F29" s="38">
        <f>C29*E29</f>
        <v>0</v>
      </c>
    </row>
    <row r="30" spans="1:6" ht="15" customHeight="1" x14ac:dyDescent="0.25">
      <c r="A30" s="76"/>
      <c r="B30" s="46" t="s">
        <v>103</v>
      </c>
      <c r="C30" s="47">
        <v>1</v>
      </c>
      <c r="D30" s="47" t="s">
        <v>0</v>
      </c>
      <c r="E30" s="36"/>
      <c r="F30" s="38">
        <f t="shared" ref="F30:F31" si="2">C30*E30</f>
        <v>0</v>
      </c>
    </row>
    <row r="31" spans="1:6" ht="15" customHeight="1" x14ac:dyDescent="0.25">
      <c r="A31" s="77"/>
      <c r="B31" s="46" t="s">
        <v>106</v>
      </c>
      <c r="C31" s="47">
        <v>1</v>
      </c>
      <c r="D31" s="47" t="s">
        <v>0</v>
      </c>
      <c r="E31" s="36"/>
      <c r="F31" s="38">
        <f t="shared" si="2"/>
        <v>0</v>
      </c>
    </row>
    <row r="32" spans="1:6" ht="19.5" customHeight="1" x14ac:dyDescent="0.25">
      <c r="A32" s="37" t="s">
        <v>37</v>
      </c>
      <c r="B32" s="48" t="s">
        <v>101</v>
      </c>
      <c r="C32" s="49">
        <v>18</v>
      </c>
      <c r="D32" s="49" t="s">
        <v>116</v>
      </c>
      <c r="E32" s="36"/>
      <c r="F32" s="38">
        <f t="shared" ref="F32:F33" si="3">C32*E32</f>
        <v>0</v>
      </c>
    </row>
    <row r="33" spans="1:6" ht="30" x14ac:dyDescent="0.25">
      <c r="A33" s="37" t="s">
        <v>38</v>
      </c>
      <c r="B33" s="34" t="s">
        <v>39</v>
      </c>
      <c r="C33" s="35">
        <v>55</v>
      </c>
      <c r="D33" s="35" t="s">
        <v>116</v>
      </c>
      <c r="E33" s="36"/>
      <c r="F33" s="38">
        <f t="shared" si="3"/>
        <v>0</v>
      </c>
    </row>
    <row r="34" spans="1:6" x14ac:dyDescent="0.25">
      <c r="A34" s="40" t="s">
        <v>10</v>
      </c>
      <c r="B34" s="66" t="s">
        <v>11</v>
      </c>
      <c r="C34" s="66"/>
      <c r="D34" s="66"/>
      <c r="E34" s="66"/>
      <c r="F34" s="41">
        <f>F35+F36</f>
        <v>0</v>
      </c>
    </row>
    <row r="35" spans="1:6" ht="75" x14ac:dyDescent="0.25">
      <c r="A35" s="37" t="s">
        <v>139</v>
      </c>
      <c r="B35" s="33" t="s">
        <v>186</v>
      </c>
      <c r="C35" s="35">
        <v>1</v>
      </c>
      <c r="D35" s="35" t="s">
        <v>0</v>
      </c>
      <c r="E35" s="36"/>
      <c r="F35" s="38">
        <f t="shared" ref="F35:F39" si="4">E35*C35</f>
        <v>0</v>
      </c>
    </row>
    <row r="36" spans="1:6" ht="75" x14ac:dyDescent="0.25">
      <c r="A36" s="37" t="s">
        <v>140</v>
      </c>
      <c r="B36" s="33" t="s">
        <v>100</v>
      </c>
      <c r="C36" s="35">
        <v>1</v>
      </c>
      <c r="D36" s="35" t="s">
        <v>0</v>
      </c>
      <c r="E36" s="36"/>
      <c r="F36" s="38">
        <f t="shared" si="4"/>
        <v>0</v>
      </c>
    </row>
    <row r="37" spans="1:6" x14ac:dyDescent="0.25">
      <c r="A37" s="40" t="s">
        <v>12</v>
      </c>
      <c r="B37" s="66" t="s">
        <v>13</v>
      </c>
      <c r="C37" s="66"/>
      <c r="D37" s="66"/>
      <c r="E37" s="66"/>
      <c r="F37" s="41">
        <f>F38+F39</f>
        <v>0</v>
      </c>
    </row>
    <row r="38" spans="1:6" ht="45" x14ac:dyDescent="0.25">
      <c r="A38" s="37" t="s">
        <v>130</v>
      </c>
      <c r="B38" s="33" t="s">
        <v>99</v>
      </c>
      <c r="C38" s="35">
        <v>19</v>
      </c>
      <c r="D38" s="35" t="s">
        <v>0</v>
      </c>
      <c r="E38" s="36"/>
      <c r="F38" s="38">
        <f t="shared" si="4"/>
        <v>0</v>
      </c>
    </row>
    <row r="39" spans="1:6" ht="30" x14ac:dyDescent="0.25">
      <c r="A39" s="37" t="s">
        <v>131</v>
      </c>
      <c r="B39" s="33" t="s">
        <v>98</v>
      </c>
      <c r="C39" s="35">
        <v>29</v>
      </c>
      <c r="D39" s="35" t="s">
        <v>0</v>
      </c>
      <c r="E39" s="36"/>
      <c r="F39" s="38">
        <f t="shared" si="4"/>
        <v>0</v>
      </c>
    </row>
    <row r="40" spans="1:6" x14ac:dyDescent="0.25">
      <c r="A40" s="40" t="s">
        <v>19</v>
      </c>
      <c r="B40" s="66" t="s">
        <v>20</v>
      </c>
      <c r="C40" s="66"/>
      <c r="D40" s="66"/>
      <c r="E40" s="66"/>
      <c r="F40" s="41">
        <f>F41+F53+F62+F76</f>
        <v>0</v>
      </c>
    </row>
    <row r="41" spans="1:6" x14ac:dyDescent="0.25">
      <c r="A41" s="50" t="s">
        <v>132</v>
      </c>
      <c r="B41" s="84" t="s">
        <v>82</v>
      </c>
      <c r="C41" s="85"/>
      <c r="D41" s="85"/>
      <c r="E41" s="86"/>
      <c r="F41" s="51">
        <f>SUM(F42:F52)</f>
        <v>0</v>
      </c>
    </row>
    <row r="42" spans="1:6" x14ac:dyDescent="0.25">
      <c r="A42" s="75"/>
      <c r="B42" s="34" t="s">
        <v>121</v>
      </c>
      <c r="C42" s="35">
        <v>24</v>
      </c>
      <c r="D42" s="35" t="s">
        <v>0</v>
      </c>
      <c r="E42" s="36"/>
      <c r="F42" s="38">
        <f t="shared" ref="F42:F77" si="5">E42*C42</f>
        <v>0</v>
      </c>
    </row>
    <row r="43" spans="1:6" x14ac:dyDescent="0.25">
      <c r="A43" s="76"/>
      <c r="B43" s="34" t="s">
        <v>122</v>
      </c>
      <c r="C43" s="35">
        <v>48</v>
      </c>
      <c r="D43" s="35" t="s">
        <v>0</v>
      </c>
      <c r="E43" s="36"/>
      <c r="F43" s="38">
        <f t="shared" si="5"/>
        <v>0</v>
      </c>
    </row>
    <row r="44" spans="1:6" x14ac:dyDescent="0.25">
      <c r="A44" s="76"/>
      <c r="B44" s="34" t="s">
        <v>123</v>
      </c>
      <c r="C44" s="35">
        <v>3</v>
      </c>
      <c r="D44" s="35" t="s">
        <v>0</v>
      </c>
      <c r="E44" s="36"/>
      <c r="F44" s="38">
        <f t="shared" si="5"/>
        <v>0</v>
      </c>
    </row>
    <row r="45" spans="1:6" x14ac:dyDescent="0.25">
      <c r="A45" s="76"/>
      <c r="B45" s="34" t="s">
        <v>125</v>
      </c>
      <c r="C45" s="35">
        <v>2</v>
      </c>
      <c r="D45" s="35" t="s">
        <v>0</v>
      </c>
      <c r="E45" s="36"/>
      <c r="F45" s="38">
        <f t="shared" si="5"/>
        <v>0</v>
      </c>
    </row>
    <row r="46" spans="1:6" x14ac:dyDescent="0.25">
      <c r="A46" s="76"/>
      <c r="B46" s="34" t="s">
        <v>126</v>
      </c>
      <c r="C46" s="35">
        <v>5</v>
      </c>
      <c r="D46" s="35" t="s">
        <v>0</v>
      </c>
      <c r="E46" s="36"/>
      <c r="F46" s="38">
        <f t="shared" si="5"/>
        <v>0</v>
      </c>
    </row>
    <row r="47" spans="1:6" x14ac:dyDescent="0.25">
      <c r="A47" s="76"/>
      <c r="B47" s="34" t="s">
        <v>149</v>
      </c>
      <c r="C47" s="35">
        <v>10</v>
      </c>
      <c r="D47" s="35" t="s">
        <v>0</v>
      </c>
      <c r="E47" s="36"/>
      <c r="F47" s="38">
        <f t="shared" si="5"/>
        <v>0</v>
      </c>
    </row>
    <row r="48" spans="1:6" x14ac:dyDescent="0.25">
      <c r="A48" s="76"/>
      <c r="B48" s="34" t="s">
        <v>175</v>
      </c>
      <c r="C48" s="35">
        <v>70</v>
      </c>
      <c r="D48" s="35" t="s">
        <v>116</v>
      </c>
      <c r="E48" s="36"/>
      <c r="F48" s="38">
        <f t="shared" si="5"/>
        <v>0</v>
      </c>
    </row>
    <row r="49" spans="1:6" x14ac:dyDescent="0.25">
      <c r="A49" s="76"/>
      <c r="B49" s="34" t="s">
        <v>176</v>
      </c>
      <c r="C49" s="35">
        <v>45</v>
      </c>
      <c r="D49" s="35" t="s">
        <v>116</v>
      </c>
      <c r="E49" s="36"/>
      <c r="F49" s="38">
        <f t="shared" si="5"/>
        <v>0</v>
      </c>
    </row>
    <row r="50" spans="1:6" x14ac:dyDescent="0.25">
      <c r="A50" s="76"/>
      <c r="B50" s="34" t="s">
        <v>177</v>
      </c>
      <c r="C50" s="35">
        <v>30</v>
      </c>
      <c r="D50" s="35" t="s">
        <v>116</v>
      </c>
      <c r="E50" s="36"/>
      <c r="F50" s="38">
        <f t="shared" si="5"/>
        <v>0</v>
      </c>
    </row>
    <row r="51" spans="1:6" x14ac:dyDescent="0.25">
      <c r="A51" s="76"/>
      <c r="B51" s="34" t="s">
        <v>178</v>
      </c>
      <c r="C51" s="35">
        <v>50</v>
      </c>
      <c r="D51" s="35" t="s">
        <v>116</v>
      </c>
      <c r="E51" s="36"/>
      <c r="F51" s="38">
        <f t="shared" si="5"/>
        <v>0</v>
      </c>
    </row>
    <row r="52" spans="1:6" x14ac:dyDescent="0.25">
      <c r="A52" s="76"/>
      <c r="B52" s="34" t="s">
        <v>124</v>
      </c>
      <c r="C52" s="35">
        <v>1</v>
      </c>
      <c r="D52" s="35" t="s">
        <v>115</v>
      </c>
      <c r="E52" s="36"/>
      <c r="F52" s="38">
        <f t="shared" si="5"/>
        <v>0</v>
      </c>
    </row>
    <row r="53" spans="1:6" x14ac:dyDescent="0.25">
      <c r="A53" s="50" t="s">
        <v>133</v>
      </c>
      <c r="B53" s="84" t="s">
        <v>9</v>
      </c>
      <c r="C53" s="85"/>
      <c r="D53" s="85"/>
      <c r="E53" s="86"/>
      <c r="F53" s="51">
        <f>SUM(F54:F61)</f>
        <v>0</v>
      </c>
    </row>
    <row r="54" spans="1:6" x14ac:dyDescent="0.25">
      <c r="A54" s="75"/>
      <c r="B54" s="34" t="s">
        <v>87</v>
      </c>
      <c r="C54" s="35">
        <v>3</v>
      </c>
      <c r="D54" s="35" t="s">
        <v>0</v>
      </c>
      <c r="E54" s="36"/>
      <c r="F54" s="38">
        <f t="shared" si="5"/>
        <v>0</v>
      </c>
    </row>
    <row r="55" spans="1:6" x14ac:dyDescent="0.25">
      <c r="A55" s="76"/>
      <c r="B55" s="34" t="s">
        <v>160</v>
      </c>
      <c r="C55" s="35">
        <v>3</v>
      </c>
      <c r="D55" s="35" t="s">
        <v>0</v>
      </c>
      <c r="E55" s="36"/>
      <c r="F55" s="38">
        <f t="shared" si="5"/>
        <v>0</v>
      </c>
    </row>
    <row r="56" spans="1:6" x14ac:dyDescent="0.25">
      <c r="A56" s="76"/>
      <c r="B56" s="34" t="s">
        <v>83</v>
      </c>
      <c r="C56" s="35">
        <v>2</v>
      </c>
      <c r="D56" s="35" t="s">
        <v>0</v>
      </c>
      <c r="E56" s="36"/>
      <c r="F56" s="38">
        <f t="shared" si="5"/>
        <v>0</v>
      </c>
    </row>
    <row r="57" spans="1:6" x14ac:dyDescent="0.25">
      <c r="A57" s="76"/>
      <c r="B57" s="34" t="s">
        <v>161</v>
      </c>
      <c r="C57" s="35">
        <v>1</v>
      </c>
      <c r="D57" s="35" t="s">
        <v>0</v>
      </c>
      <c r="E57" s="36"/>
      <c r="F57" s="38">
        <f t="shared" si="5"/>
        <v>0</v>
      </c>
    </row>
    <row r="58" spans="1:6" x14ac:dyDescent="0.25">
      <c r="A58" s="76"/>
      <c r="B58" s="34" t="s">
        <v>84</v>
      </c>
      <c r="C58" s="35">
        <v>1</v>
      </c>
      <c r="D58" s="35" t="s">
        <v>0</v>
      </c>
      <c r="E58" s="36"/>
      <c r="F58" s="38">
        <f t="shared" si="5"/>
        <v>0</v>
      </c>
    </row>
    <row r="59" spans="1:6" x14ac:dyDescent="0.25">
      <c r="A59" s="76"/>
      <c r="B59" s="34" t="s">
        <v>85</v>
      </c>
      <c r="C59" s="35">
        <v>3</v>
      </c>
      <c r="D59" s="35" t="s">
        <v>0</v>
      </c>
      <c r="E59" s="36"/>
      <c r="F59" s="38">
        <f t="shared" si="5"/>
        <v>0</v>
      </c>
    </row>
    <row r="60" spans="1:6" x14ac:dyDescent="0.25">
      <c r="A60" s="76"/>
      <c r="B60" s="34" t="s">
        <v>86</v>
      </c>
      <c r="C60" s="35">
        <v>1</v>
      </c>
      <c r="D60" s="35" t="s">
        <v>0</v>
      </c>
      <c r="E60" s="36"/>
      <c r="F60" s="38">
        <f t="shared" si="5"/>
        <v>0</v>
      </c>
    </row>
    <row r="61" spans="1:6" x14ac:dyDescent="0.25">
      <c r="A61" s="76"/>
      <c r="B61" s="34" t="s">
        <v>179</v>
      </c>
      <c r="C61" s="35">
        <v>1</v>
      </c>
      <c r="D61" s="35" t="s">
        <v>0</v>
      </c>
      <c r="E61" s="36"/>
      <c r="F61" s="38">
        <f t="shared" si="5"/>
        <v>0</v>
      </c>
    </row>
    <row r="62" spans="1:6" x14ac:dyDescent="0.25">
      <c r="A62" s="50" t="s">
        <v>134</v>
      </c>
      <c r="B62" s="84" t="s">
        <v>88</v>
      </c>
      <c r="C62" s="85"/>
      <c r="D62" s="85"/>
      <c r="E62" s="86"/>
      <c r="F62" s="51">
        <f>SUM(F63:F75)</f>
        <v>0</v>
      </c>
    </row>
    <row r="63" spans="1:6" x14ac:dyDescent="0.25">
      <c r="A63" s="75"/>
      <c r="B63" s="34" t="s">
        <v>93</v>
      </c>
      <c r="C63" s="35">
        <v>1</v>
      </c>
      <c r="D63" s="35" t="s">
        <v>0</v>
      </c>
      <c r="E63" s="36"/>
      <c r="F63" s="38">
        <f t="shared" si="5"/>
        <v>0</v>
      </c>
    </row>
    <row r="64" spans="1:6" x14ac:dyDescent="0.25">
      <c r="A64" s="76"/>
      <c r="B64" s="34" t="s">
        <v>127</v>
      </c>
      <c r="C64" s="35">
        <v>4</v>
      </c>
      <c r="D64" s="35" t="s">
        <v>0</v>
      </c>
      <c r="E64" s="36"/>
      <c r="F64" s="38">
        <f t="shared" si="5"/>
        <v>0</v>
      </c>
    </row>
    <row r="65" spans="1:6" x14ac:dyDescent="0.25">
      <c r="A65" s="76"/>
      <c r="B65" s="34" t="s">
        <v>150</v>
      </c>
      <c r="C65" s="35">
        <v>15</v>
      </c>
      <c r="D65" s="35" t="s">
        <v>116</v>
      </c>
      <c r="E65" s="36"/>
      <c r="F65" s="38">
        <f t="shared" si="5"/>
        <v>0</v>
      </c>
    </row>
    <row r="66" spans="1:6" x14ac:dyDescent="0.25">
      <c r="A66" s="76"/>
      <c r="B66" s="34" t="s">
        <v>151</v>
      </c>
      <c r="C66" s="35">
        <v>150</v>
      </c>
      <c r="D66" s="35" t="s">
        <v>116</v>
      </c>
      <c r="E66" s="36"/>
      <c r="F66" s="38">
        <f t="shared" si="5"/>
        <v>0</v>
      </c>
    </row>
    <row r="67" spans="1:6" x14ac:dyDescent="0.25">
      <c r="A67" s="76"/>
      <c r="B67" s="34" t="s">
        <v>152</v>
      </c>
      <c r="C67" s="35">
        <v>65</v>
      </c>
      <c r="D67" s="35" t="s">
        <v>116</v>
      </c>
      <c r="E67" s="36"/>
      <c r="F67" s="38">
        <f t="shared" si="5"/>
        <v>0</v>
      </c>
    </row>
    <row r="68" spans="1:6" x14ac:dyDescent="0.25">
      <c r="A68" s="76"/>
      <c r="B68" s="34" t="s">
        <v>153</v>
      </c>
      <c r="C68" s="35">
        <v>30</v>
      </c>
      <c r="D68" s="35" t="s">
        <v>116</v>
      </c>
      <c r="E68" s="36"/>
      <c r="F68" s="38">
        <f t="shared" si="5"/>
        <v>0</v>
      </c>
    </row>
    <row r="69" spans="1:6" x14ac:dyDescent="0.25">
      <c r="A69" s="76"/>
      <c r="B69" s="34" t="s">
        <v>154</v>
      </c>
      <c r="C69" s="35">
        <v>45</v>
      </c>
      <c r="D69" s="35" t="s">
        <v>116</v>
      </c>
      <c r="E69" s="36"/>
      <c r="F69" s="38">
        <f t="shared" si="5"/>
        <v>0</v>
      </c>
    </row>
    <row r="70" spans="1:6" x14ac:dyDescent="0.25">
      <c r="A70" s="76"/>
      <c r="B70" s="34" t="s">
        <v>155</v>
      </c>
      <c r="C70" s="35">
        <v>38</v>
      </c>
      <c r="D70" s="35" t="s">
        <v>116</v>
      </c>
      <c r="E70" s="36"/>
      <c r="F70" s="38">
        <f t="shared" si="5"/>
        <v>0</v>
      </c>
    </row>
    <row r="71" spans="1:6" x14ac:dyDescent="0.25">
      <c r="A71" s="76"/>
      <c r="B71" s="34" t="s">
        <v>157</v>
      </c>
      <c r="C71" s="35">
        <v>58</v>
      </c>
      <c r="D71" s="35" t="s">
        <v>116</v>
      </c>
      <c r="E71" s="36"/>
      <c r="F71" s="38">
        <f t="shared" si="5"/>
        <v>0</v>
      </c>
    </row>
    <row r="72" spans="1:6" x14ac:dyDescent="0.25">
      <c r="A72" s="76"/>
      <c r="B72" s="34" t="s">
        <v>158</v>
      </c>
      <c r="C72" s="35">
        <v>70</v>
      </c>
      <c r="D72" s="35" t="s">
        <v>116</v>
      </c>
      <c r="E72" s="36"/>
      <c r="F72" s="38">
        <f t="shared" si="5"/>
        <v>0</v>
      </c>
    </row>
    <row r="73" spans="1:6" x14ac:dyDescent="0.25">
      <c r="A73" s="76"/>
      <c r="B73" s="34" t="s">
        <v>156</v>
      </c>
      <c r="C73" s="35">
        <v>35</v>
      </c>
      <c r="D73" s="35" t="s">
        <v>0</v>
      </c>
      <c r="E73" s="36"/>
      <c r="F73" s="38">
        <f t="shared" si="5"/>
        <v>0</v>
      </c>
    </row>
    <row r="74" spans="1:6" x14ac:dyDescent="0.25">
      <c r="A74" s="76"/>
      <c r="B74" s="34" t="s">
        <v>159</v>
      </c>
      <c r="C74" s="35">
        <v>40</v>
      </c>
      <c r="D74" s="35" t="s">
        <v>0</v>
      </c>
      <c r="E74" s="36"/>
      <c r="F74" s="38">
        <f t="shared" si="5"/>
        <v>0</v>
      </c>
    </row>
    <row r="75" spans="1:6" x14ac:dyDescent="0.25">
      <c r="A75" s="77"/>
      <c r="B75" s="34" t="s">
        <v>179</v>
      </c>
      <c r="C75" s="35">
        <v>1</v>
      </c>
      <c r="D75" s="35" t="s">
        <v>115</v>
      </c>
      <c r="E75" s="36"/>
      <c r="F75" s="38">
        <f t="shared" si="5"/>
        <v>0</v>
      </c>
    </row>
    <row r="76" spans="1:6" ht="15" customHeight="1" x14ac:dyDescent="0.25">
      <c r="A76" s="50" t="s">
        <v>42</v>
      </c>
      <c r="B76" s="84" t="s">
        <v>162</v>
      </c>
      <c r="C76" s="85"/>
      <c r="D76" s="85"/>
      <c r="E76" s="86"/>
      <c r="F76" s="51">
        <f>SUM(F77:F81)</f>
        <v>0</v>
      </c>
    </row>
    <row r="77" spans="1:6" x14ac:dyDescent="0.25">
      <c r="A77" s="75"/>
      <c r="B77" s="34" t="s">
        <v>92</v>
      </c>
      <c r="C77" s="35">
        <v>2</v>
      </c>
      <c r="D77" s="35" t="s">
        <v>0</v>
      </c>
      <c r="E77" s="36"/>
      <c r="F77" s="38">
        <f t="shared" si="5"/>
        <v>0</v>
      </c>
    </row>
    <row r="78" spans="1:6" x14ac:dyDescent="0.25">
      <c r="A78" s="76"/>
      <c r="B78" s="34" t="s">
        <v>89</v>
      </c>
      <c r="C78" s="35">
        <v>2</v>
      </c>
      <c r="D78" s="35" t="s">
        <v>0</v>
      </c>
      <c r="E78" s="36"/>
      <c r="F78" s="38">
        <f t="shared" ref="F78:F81" si="6">E78*C78</f>
        <v>0</v>
      </c>
    </row>
    <row r="79" spans="1:6" x14ac:dyDescent="0.25">
      <c r="A79" s="76"/>
      <c r="B79" s="34" t="s">
        <v>94</v>
      </c>
      <c r="C79" s="35">
        <v>1</v>
      </c>
      <c r="D79" s="35" t="s">
        <v>0</v>
      </c>
      <c r="E79" s="36"/>
      <c r="F79" s="38">
        <f t="shared" si="6"/>
        <v>0</v>
      </c>
    </row>
    <row r="80" spans="1:6" ht="30" x14ac:dyDescent="0.25">
      <c r="A80" s="76"/>
      <c r="B80" s="34" t="s">
        <v>90</v>
      </c>
      <c r="C80" s="35">
        <v>1</v>
      </c>
      <c r="D80" s="35" t="s">
        <v>0</v>
      </c>
      <c r="E80" s="36"/>
      <c r="F80" s="38">
        <f t="shared" si="6"/>
        <v>0</v>
      </c>
    </row>
    <row r="81" spans="1:6" x14ac:dyDescent="0.25">
      <c r="A81" s="77"/>
      <c r="B81" s="34" t="s">
        <v>91</v>
      </c>
      <c r="C81" s="35">
        <v>1</v>
      </c>
      <c r="D81" s="35" t="s">
        <v>0</v>
      </c>
      <c r="E81" s="36"/>
      <c r="F81" s="38">
        <f t="shared" si="6"/>
        <v>0</v>
      </c>
    </row>
    <row r="82" spans="1:6" x14ac:dyDescent="0.25">
      <c r="A82" s="40" t="s">
        <v>14</v>
      </c>
      <c r="B82" s="66" t="s">
        <v>15</v>
      </c>
      <c r="C82" s="66"/>
      <c r="D82" s="66"/>
      <c r="E82" s="66"/>
      <c r="F82" s="41">
        <f>SUM(F83:F84)</f>
        <v>0</v>
      </c>
    </row>
    <row r="83" spans="1:6" x14ac:dyDescent="0.25">
      <c r="A83" s="37" t="s">
        <v>135</v>
      </c>
      <c r="B83" s="33" t="s">
        <v>187</v>
      </c>
      <c r="C83" s="35">
        <v>12</v>
      </c>
      <c r="D83" s="35" t="s">
        <v>0</v>
      </c>
      <c r="E83" s="36"/>
      <c r="F83" s="38">
        <f>E83*C83</f>
        <v>0</v>
      </c>
    </row>
    <row r="84" spans="1:6" x14ac:dyDescent="0.25">
      <c r="A84" s="37" t="s">
        <v>136</v>
      </c>
      <c r="B84" s="33" t="s">
        <v>188</v>
      </c>
      <c r="C84" s="35">
        <v>4</v>
      </c>
      <c r="D84" s="35" t="s">
        <v>0</v>
      </c>
      <c r="E84" s="36"/>
      <c r="F84" s="38">
        <f t="shared" ref="F84" si="7">E84*C84</f>
        <v>0</v>
      </c>
    </row>
    <row r="85" spans="1:6" x14ac:dyDescent="0.25">
      <c r="A85" s="40" t="s">
        <v>43</v>
      </c>
      <c r="B85" s="66" t="s">
        <v>44</v>
      </c>
      <c r="C85" s="66"/>
      <c r="D85" s="66"/>
      <c r="E85" s="66"/>
      <c r="F85" s="41">
        <f>SUM(F86:F87)</f>
        <v>0</v>
      </c>
    </row>
    <row r="86" spans="1:6" ht="45" x14ac:dyDescent="0.25">
      <c r="A86" s="37" t="s">
        <v>137</v>
      </c>
      <c r="B86" s="33" t="s">
        <v>96</v>
      </c>
      <c r="C86" s="35">
        <v>2</v>
      </c>
      <c r="D86" s="35" t="s">
        <v>0</v>
      </c>
      <c r="E86" s="36"/>
      <c r="F86" s="38">
        <f>C86*E86</f>
        <v>0</v>
      </c>
    </row>
    <row r="87" spans="1:6" ht="30" x14ac:dyDescent="0.25">
      <c r="A87" s="37" t="s">
        <v>138</v>
      </c>
      <c r="B87" s="33" t="s">
        <v>97</v>
      </c>
      <c r="C87" s="35">
        <v>1</v>
      </c>
      <c r="D87" s="35" t="s">
        <v>0</v>
      </c>
      <c r="E87" s="36"/>
      <c r="F87" s="38">
        <f>C87*E87</f>
        <v>0</v>
      </c>
    </row>
    <row r="88" spans="1:6" x14ac:dyDescent="0.25">
      <c r="A88" s="40" t="s">
        <v>48</v>
      </c>
      <c r="B88" s="87" t="s">
        <v>180</v>
      </c>
      <c r="C88" s="88"/>
      <c r="D88" s="88"/>
      <c r="E88" s="89"/>
      <c r="F88" s="41">
        <f>F89</f>
        <v>0</v>
      </c>
    </row>
    <row r="89" spans="1:6" ht="30" x14ac:dyDescent="0.25">
      <c r="A89" s="37" t="s">
        <v>128</v>
      </c>
      <c r="B89" s="33" t="s">
        <v>182</v>
      </c>
      <c r="C89" s="35">
        <v>1</v>
      </c>
      <c r="D89" s="35" t="s">
        <v>0</v>
      </c>
      <c r="E89" s="36"/>
      <c r="F89" s="38">
        <f>C89*E89</f>
        <v>0</v>
      </c>
    </row>
    <row r="90" spans="1:6" x14ac:dyDescent="0.25">
      <c r="A90" s="83" t="s">
        <v>45</v>
      </c>
      <c r="B90" s="83"/>
      <c r="C90" s="83"/>
      <c r="D90" s="83"/>
      <c r="E90" s="83"/>
      <c r="F90" s="83"/>
    </row>
    <row r="91" spans="1:6" x14ac:dyDescent="0.25">
      <c r="A91" s="40" t="s">
        <v>18</v>
      </c>
      <c r="B91" s="66" t="s">
        <v>46</v>
      </c>
      <c r="C91" s="66"/>
      <c r="D91" s="66"/>
      <c r="E91" s="66"/>
      <c r="F91" s="41">
        <f>SUM(F92:F92)</f>
        <v>0</v>
      </c>
    </row>
    <row r="92" spans="1:6" ht="60" x14ac:dyDescent="0.25">
      <c r="A92" s="37" t="s">
        <v>47</v>
      </c>
      <c r="B92" s="33" t="s">
        <v>95</v>
      </c>
      <c r="C92" s="35">
        <v>2</v>
      </c>
      <c r="D92" s="35" t="s">
        <v>0</v>
      </c>
      <c r="E92" s="36"/>
      <c r="F92" s="38">
        <f t="shared" ref="F92" si="8">E92*C92</f>
        <v>0</v>
      </c>
    </row>
    <row r="93" spans="1:6" x14ac:dyDescent="0.25">
      <c r="A93" s="81" t="s">
        <v>24</v>
      </c>
      <c r="B93" s="81"/>
      <c r="C93" s="81"/>
      <c r="D93" s="81"/>
      <c r="E93" s="81"/>
      <c r="F93" s="41">
        <f>F7+F13+F16+F18+F23+F34+F37+F40+F82+F85+F91+F88</f>
        <v>0</v>
      </c>
    </row>
  </sheetData>
  <mergeCells count="32">
    <mergeCell ref="A93:E93"/>
    <mergeCell ref="B91:E91"/>
    <mergeCell ref="B23:E23"/>
    <mergeCell ref="A6:F6"/>
    <mergeCell ref="A90:F90"/>
    <mergeCell ref="B41:E41"/>
    <mergeCell ref="B53:E53"/>
    <mergeCell ref="B62:E62"/>
    <mergeCell ref="A42:A52"/>
    <mergeCell ref="A77:A81"/>
    <mergeCell ref="A54:A61"/>
    <mergeCell ref="B24:E24"/>
    <mergeCell ref="B28:E28"/>
    <mergeCell ref="B76:E76"/>
    <mergeCell ref="B88:E88"/>
    <mergeCell ref="A63:A75"/>
    <mergeCell ref="A1:F1"/>
    <mergeCell ref="A2:F2"/>
    <mergeCell ref="B85:E85"/>
    <mergeCell ref="B34:E34"/>
    <mergeCell ref="B37:E37"/>
    <mergeCell ref="B40:E40"/>
    <mergeCell ref="B82:E82"/>
    <mergeCell ref="B7:E7"/>
    <mergeCell ref="B13:E13"/>
    <mergeCell ref="B16:E16"/>
    <mergeCell ref="B18:E18"/>
    <mergeCell ref="A4:F4"/>
    <mergeCell ref="A3:F3"/>
    <mergeCell ref="A25:A27"/>
    <mergeCell ref="A29:A31"/>
    <mergeCell ref="B19:E19"/>
  </mergeCells>
  <pageMargins left="0.70866141732283472" right="0.70866141732283472" top="0.78740157480314965" bottom="0.78740157480314965" header="0.31496062992125984" footer="0.31496062992125984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9"/>
  <sheetViews>
    <sheetView zoomScale="90" zoomScaleNormal="90" workbookViewId="0">
      <selection activeCell="B8" sqref="B8"/>
    </sheetView>
  </sheetViews>
  <sheetFormatPr defaultRowHeight="15" x14ac:dyDescent="0.25"/>
  <cols>
    <col min="1" max="1" width="9.42578125" style="15" customWidth="1"/>
    <col min="2" max="2" width="67.85546875" customWidth="1"/>
    <col min="3" max="3" width="6.28515625" style="8" customWidth="1"/>
    <col min="4" max="4" width="16" style="6" customWidth="1"/>
    <col min="5" max="5" width="15.5703125" style="6" customWidth="1"/>
  </cols>
  <sheetData>
    <row r="1" spans="1:5" x14ac:dyDescent="0.25">
      <c r="A1" s="64" t="s">
        <v>21</v>
      </c>
      <c r="B1" s="64"/>
      <c r="C1" s="64"/>
      <c r="D1" s="64"/>
      <c r="E1" s="64"/>
    </row>
    <row r="2" spans="1:5" x14ac:dyDescent="0.25">
      <c r="A2" s="65" t="s">
        <v>26</v>
      </c>
      <c r="B2" s="65"/>
      <c r="C2" s="65"/>
      <c r="D2" s="65"/>
      <c r="E2" s="65"/>
    </row>
    <row r="3" spans="1:5" x14ac:dyDescent="0.25">
      <c r="A3" s="72" t="s">
        <v>71</v>
      </c>
      <c r="B3" s="73"/>
      <c r="C3" s="73"/>
      <c r="D3" s="73"/>
      <c r="E3" s="74"/>
    </row>
    <row r="4" spans="1:5" ht="30" customHeight="1" x14ac:dyDescent="0.25">
      <c r="A4" s="69" t="s">
        <v>80</v>
      </c>
      <c r="B4" s="70"/>
      <c r="C4" s="70"/>
      <c r="D4" s="70"/>
      <c r="E4" s="71"/>
    </row>
    <row r="5" spans="1:5" x14ac:dyDescent="0.25">
      <c r="A5" s="13" t="s">
        <v>22</v>
      </c>
      <c r="B5" s="1" t="s">
        <v>23</v>
      </c>
      <c r="C5" s="7" t="s">
        <v>0</v>
      </c>
      <c r="D5" s="3" t="s">
        <v>1</v>
      </c>
      <c r="E5" s="3" t="s">
        <v>2</v>
      </c>
    </row>
    <row r="6" spans="1:5" x14ac:dyDescent="0.25">
      <c r="A6" s="82" t="s">
        <v>30</v>
      </c>
      <c r="B6" s="82"/>
      <c r="C6" s="82"/>
      <c r="D6" s="82"/>
      <c r="E6" s="82"/>
    </row>
    <row r="7" spans="1:5" x14ac:dyDescent="0.25">
      <c r="A7" s="14" t="s">
        <v>19</v>
      </c>
      <c r="B7" s="91" t="s">
        <v>20</v>
      </c>
      <c r="C7" s="91"/>
      <c r="D7" s="91"/>
      <c r="E7" s="4">
        <f>SUM(E8:E8)</f>
        <v>0</v>
      </c>
    </row>
    <row r="8" spans="1:5" ht="120" x14ac:dyDescent="0.25">
      <c r="A8" s="9" t="s">
        <v>49</v>
      </c>
      <c r="B8" s="10" t="s">
        <v>117</v>
      </c>
      <c r="C8" s="11">
        <v>1</v>
      </c>
      <c r="D8" s="16"/>
      <c r="E8" s="5">
        <f t="shared" ref="E8" si="0">D8*C8</f>
        <v>0</v>
      </c>
    </row>
    <row r="9" spans="1:5" x14ac:dyDescent="0.25">
      <c r="A9" s="90" t="s">
        <v>24</v>
      </c>
      <c r="B9" s="90"/>
      <c r="C9" s="90"/>
      <c r="D9" s="90"/>
      <c r="E9" s="4">
        <f>E7</f>
        <v>0</v>
      </c>
    </row>
  </sheetData>
  <mergeCells count="7">
    <mergeCell ref="A9:D9"/>
    <mergeCell ref="B7:D7"/>
    <mergeCell ref="A1:E1"/>
    <mergeCell ref="A2:E2"/>
    <mergeCell ref="A3:E3"/>
    <mergeCell ref="A4:E4"/>
    <mergeCell ref="A6:E6"/>
  </mergeCells>
  <pageMargins left="0.7" right="0.7" top="0.78740157499999996" bottom="0.78740157499999996" header="0.3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14"/>
  <sheetViews>
    <sheetView zoomScale="90" zoomScaleNormal="90" workbookViewId="0">
      <selection activeCell="E6" sqref="E6"/>
    </sheetView>
  </sheetViews>
  <sheetFormatPr defaultRowHeight="15" x14ac:dyDescent="0.25"/>
  <cols>
    <col min="1" max="1" width="9.42578125" style="15" customWidth="1"/>
    <col min="2" max="2" width="67.85546875" customWidth="1"/>
    <col min="3" max="3" width="6.28515625" style="8" customWidth="1"/>
    <col min="4" max="4" width="16" style="6" customWidth="1"/>
    <col min="5" max="5" width="15.5703125" style="6" customWidth="1"/>
  </cols>
  <sheetData>
    <row r="1" spans="1:5" x14ac:dyDescent="0.25">
      <c r="A1" s="64" t="s">
        <v>21</v>
      </c>
      <c r="B1" s="64"/>
      <c r="C1" s="64"/>
      <c r="D1" s="64"/>
      <c r="E1" s="64"/>
    </row>
    <row r="2" spans="1:5" x14ac:dyDescent="0.25">
      <c r="A2" s="65" t="s">
        <v>26</v>
      </c>
      <c r="B2" s="65"/>
      <c r="C2" s="65"/>
      <c r="D2" s="65"/>
      <c r="E2" s="65"/>
    </row>
    <row r="3" spans="1:5" x14ac:dyDescent="0.25">
      <c r="A3" s="72" t="s">
        <v>110</v>
      </c>
      <c r="B3" s="73"/>
      <c r="C3" s="73"/>
      <c r="D3" s="73"/>
      <c r="E3" s="74"/>
    </row>
    <row r="4" spans="1:5" ht="30" customHeight="1" x14ac:dyDescent="0.25">
      <c r="A4" s="69" t="s">
        <v>80</v>
      </c>
      <c r="B4" s="70"/>
      <c r="C4" s="70"/>
      <c r="D4" s="70"/>
      <c r="E4" s="71"/>
    </row>
    <row r="5" spans="1:5" x14ac:dyDescent="0.25">
      <c r="A5" s="13" t="s">
        <v>22</v>
      </c>
      <c r="B5" s="1" t="s">
        <v>23</v>
      </c>
      <c r="C5" s="7" t="s">
        <v>0</v>
      </c>
      <c r="D5" s="3" t="s">
        <v>1</v>
      </c>
      <c r="E5" s="3" t="s">
        <v>2</v>
      </c>
    </row>
    <row r="6" spans="1:5" x14ac:dyDescent="0.25">
      <c r="A6" s="14" t="s">
        <v>16</v>
      </c>
      <c r="B6" s="91" t="s">
        <v>17</v>
      </c>
      <c r="C6" s="91"/>
      <c r="D6" s="91"/>
      <c r="E6" s="4">
        <f>SUM(E7:E13)</f>
        <v>0</v>
      </c>
    </row>
    <row r="7" spans="1:5" x14ac:dyDescent="0.25">
      <c r="A7" s="32" t="s">
        <v>142</v>
      </c>
      <c r="B7" s="12" t="s">
        <v>184</v>
      </c>
      <c r="C7" s="29">
        <v>4</v>
      </c>
      <c r="D7" s="30"/>
      <c r="E7" s="28">
        <f t="shared" ref="E7:E13" si="0">D7*C7</f>
        <v>0</v>
      </c>
    </row>
    <row r="8" spans="1:5" ht="30" x14ac:dyDescent="0.25">
      <c r="A8" s="32" t="s">
        <v>143</v>
      </c>
      <c r="B8" s="33" t="s">
        <v>119</v>
      </c>
      <c r="C8" s="29">
        <v>1</v>
      </c>
      <c r="D8" s="30"/>
      <c r="E8" s="28">
        <f t="shared" si="0"/>
        <v>0</v>
      </c>
    </row>
    <row r="9" spans="1:5" x14ac:dyDescent="0.25">
      <c r="A9" s="32" t="s">
        <v>144</v>
      </c>
      <c r="B9" s="12" t="s">
        <v>185</v>
      </c>
      <c r="C9" s="29">
        <v>2</v>
      </c>
      <c r="D9" s="30"/>
      <c r="E9" s="28">
        <f t="shared" si="0"/>
        <v>0</v>
      </c>
    </row>
    <row r="10" spans="1:5" ht="30" x14ac:dyDescent="0.25">
      <c r="A10" s="32" t="s">
        <v>145</v>
      </c>
      <c r="B10" s="12" t="s">
        <v>118</v>
      </c>
      <c r="C10" s="29">
        <v>3</v>
      </c>
      <c r="D10" s="30"/>
      <c r="E10" s="28">
        <f t="shared" si="0"/>
        <v>0</v>
      </c>
    </row>
    <row r="11" spans="1:5" ht="28.5" customHeight="1" x14ac:dyDescent="0.25">
      <c r="A11" s="32" t="s">
        <v>146</v>
      </c>
      <c r="B11" s="12" t="s">
        <v>120</v>
      </c>
      <c r="C11" s="29">
        <v>2</v>
      </c>
      <c r="D11" s="30"/>
      <c r="E11" s="28">
        <f t="shared" si="0"/>
        <v>0</v>
      </c>
    </row>
    <row r="12" spans="1:5" x14ac:dyDescent="0.25">
      <c r="A12" s="32" t="s">
        <v>147</v>
      </c>
      <c r="B12" s="12" t="s">
        <v>112</v>
      </c>
      <c r="C12" s="29">
        <v>1</v>
      </c>
      <c r="D12" s="30"/>
      <c r="E12" s="28">
        <f t="shared" si="0"/>
        <v>0</v>
      </c>
    </row>
    <row r="13" spans="1:5" x14ac:dyDescent="0.25">
      <c r="A13" s="32" t="s">
        <v>148</v>
      </c>
      <c r="B13" s="12" t="s">
        <v>111</v>
      </c>
      <c r="C13" s="29">
        <v>1</v>
      </c>
      <c r="D13" s="30"/>
      <c r="E13" s="28">
        <f t="shared" si="0"/>
        <v>0</v>
      </c>
    </row>
    <row r="14" spans="1:5" x14ac:dyDescent="0.25">
      <c r="A14" s="90" t="s">
        <v>24</v>
      </c>
      <c r="B14" s="90"/>
      <c r="C14" s="90"/>
      <c r="D14" s="90"/>
      <c r="E14" s="4">
        <f>E6</f>
        <v>0</v>
      </c>
    </row>
  </sheetData>
  <mergeCells count="6">
    <mergeCell ref="A14:D14"/>
    <mergeCell ref="B6:D6"/>
    <mergeCell ref="A1:E1"/>
    <mergeCell ref="A2:E2"/>
    <mergeCell ref="A3:E3"/>
    <mergeCell ref="A4:E4"/>
  </mergeCells>
  <pageMargins left="0.7" right="0.7" top="0.78740157499999996" bottom="0.78740157499999996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Krycí list rozpočtu</vt:lpstr>
      <vt:lpstr>A. Technologie RAS</vt:lpstr>
      <vt:lpstr>B. Záložní zdroj</vt:lpstr>
      <vt:lpstr>C. Manipulace s rybami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</dc:creator>
  <cp:lastModifiedBy>Tomas Severa</cp:lastModifiedBy>
  <cp:lastPrinted>2018-11-29T10:06:49Z</cp:lastPrinted>
  <dcterms:created xsi:type="dcterms:W3CDTF">2016-03-29T05:57:18Z</dcterms:created>
  <dcterms:modified xsi:type="dcterms:W3CDTF">2018-11-29T10:07:01Z</dcterms:modified>
</cp:coreProperties>
</file>